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350" windowHeight="3585" activeTab="3"/>
  </bookViews>
  <sheets>
    <sheet name="Текстовая часть" sheetId="1" r:id="rId1"/>
    <sheet name="Таблица 1 " sheetId="2" r:id="rId2"/>
    <sheet name="Таблица 2" sheetId="3" r:id="rId3"/>
    <sheet name="Таблица 3 " sheetId="4" r:id="rId4"/>
    <sheet name="Таблица 4" sheetId="5" r:id="rId5"/>
    <sheet name="Таблица 5" sheetId="6" r:id="rId6"/>
  </sheets>
  <definedNames>
    <definedName name="_xlnm.Print_Area" localSheetId="1">'Таблица 1 '!$A$1:$C$30</definedName>
    <definedName name="_xlnm.Print_Area" localSheetId="2">'Таблица 2'!$A$1:$K$120</definedName>
    <definedName name="_xlnm.Print_Area" localSheetId="3">'Таблица 3 '!$A$1:$L$15</definedName>
    <definedName name="_xlnm.Print_Area" localSheetId="4">'Таблица 4'!$A$1:$C$12</definedName>
    <definedName name="_xlnm.Print_Area" localSheetId="5">'Таблица 5'!$A$1:$C$18</definedName>
  </definedNames>
  <calcPr fullCalcOnLoad="1"/>
</workbook>
</file>

<file path=xl/sharedStrings.xml><?xml version="1.0" encoding="utf-8"?>
<sst xmlns="http://schemas.openxmlformats.org/spreadsheetml/2006/main" count="364" uniqueCount="181">
  <si>
    <t>КОДЫ</t>
  </si>
  <si>
    <t>ИНН</t>
  </si>
  <si>
    <t>КПП</t>
  </si>
  <si>
    <t>Ед. измерения: рубли</t>
  </si>
  <si>
    <t>по ОКЕИ</t>
  </si>
  <si>
    <t>просроченная кредиторская задолженность</t>
  </si>
  <si>
    <t>в том числе:</t>
  </si>
  <si>
    <t>кредиторская задолженность:</t>
  </si>
  <si>
    <t>долговые обязательства</t>
  </si>
  <si>
    <t>из них: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</si>
  <si>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</si>
  <si>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</si>
  <si>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</si>
  <si>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</si>
  <si>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</si>
  <si>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</si>
  <si>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</si>
  <si>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</si>
  <si>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</si>
  <si>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</si>
  <si>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</si>
  <si>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</si>
  <si>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</si>
  <si>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Наименование показателя</t>
  </si>
  <si>
    <t>№ п/п</t>
  </si>
  <si>
    <t xml:space="preserve">                       (последнюю отчетную дату)</t>
  </si>
  <si>
    <t>Таблица 1</t>
  </si>
  <si>
    <t>X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</si>
  <si>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</si>
  <si>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</si>
  <si>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</si>
  <si>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</si>
  <si>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</t>
  </si>
  <si>
    <t>прочие поступления</t>
  </si>
  <si>
    <t>из них:
увеличение остатков средств</t>
  </si>
  <si>
    <t>Поступление финансовых активов, всего:</t>
  </si>
  <si>
    <t>расходы на закупку товаров, работ, услуг, всего</t>
  </si>
  <si>
    <t>прочие расходы (кроме расходов на закупку товаров, работ, услуг)</t>
  </si>
  <si>
    <t>безвозмездные перечисления организациям</t>
  </si>
  <si>
    <t>уплату налогов, сборов и иных платежей, всего</t>
  </si>
  <si>
    <t>социальные и иные выплаты населению, всего</t>
  </si>
  <si>
    <t>из них:
оплата труда и начисления на выплаты по оплате труда</t>
  </si>
  <si>
    <t>в том числе на: 
выплаты персоналу всего:</t>
  </si>
  <si>
    <t>Выплаты по расходам, всего:</t>
  </si>
  <si>
    <t>доходы от операций с активами</t>
  </si>
  <si>
    <t>прочие доходы</t>
  </si>
  <si>
    <t>иные субсидии, предоставленные из бюджета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</si>
  <si>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</si>
  <si>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</si>
  <si>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услуг, работ</t>
  </si>
  <si>
    <t>в том числе:
доходы от собственности</t>
  </si>
  <si>
    <t>Поступления от доходов, всего: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</si>
  <si>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</si>
  <si>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</si>
  <si>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</si>
  <si>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субсидии, предоставляемые в соответствии с абзацем вторым пункта 1 статьи 78.1 Бюджетного кодекса Российской Федерации</t>
  </si>
  <si>
    <t>Всего</t>
  </si>
  <si>
    <t>Объем финансового обеспечения, руб. (с точностью до двух знаков после запятой - 0,00)</t>
  </si>
  <si>
    <t>Код по бюджетной классификации Российской Федерации</t>
  </si>
  <si>
    <t>Код строки</t>
  </si>
  <si>
    <t>Показатели по поступлениям</t>
  </si>
  <si>
    <t>Таблица 2</t>
  </si>
  <si>
    <t>на закупку товаров работ, услуг по году начала закупки:</t>
  </si>
  <si>
    <t>Выплаты по расходам на закупку товаров, работ, услуг всего: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</si>
  <si>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</si>
  <si>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</si>
  <si>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</si>
  <si>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Показатели выплат по расходам</t>
  </si>
  <si>
    <t>Выбытие</t>
  </si>
  <si>
    <t>Поступление</t>
  </si>
  <si>
    <t>Сумма (руб., с точностью до двух знаков после запятой - 0,00)</t>
  </si>
  <si>
    <t xml:space="preserve">                       (очередной финансовый год)</t>
  </si>
  <si>
    <t xml:space="preserve">                     Сведения о средствах, поступающих</t>
  </si>
  <si>
    <t>Таблица 3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</si>
  <si>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</si>
  <si>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</si>
  <si>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</si>
  <si>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</si>
  <si>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</si>
  <si>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(подпись)</t>
  </si>
  <si>
    <t>(Ф.И.О.)</t>
  </si>
  <si>
    <t>Исполнитель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</si>
  <si>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</si>
  <si>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 «О закупках товаров, работ, услуг отдельными видами юридических лиц»</t>
  </si>
  <si>
    <t>0001</t>
  </si>
  <si>
    <t>в том числе: 
на оплату контрактов, заключенных до начала очередного финансового года:</t>
  </si>
  <si>
    <t>010</t>
  </si>
  <si>
    <t>020</t>
  </si>
  <si>
    <t>030</t>
  </si>
  <si>
    <t>040</t>
  </si>
  <si>
    <t>Таблица 5</t>
  </si>
  <si>
    <t>Код по реестру участников бюджетного процесса</t>
  </si>
  <si>
    <t>Примечание.</t>
  </si>
  <si>
    <t>субсидии на финансовое обеспечение выполнения муниципального задания</t>
  </si>
  <si>
    <t>субсидии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</si>
  <si>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2.  код операций сектора государственного управления.</t>
  </si>
  <si>
    <t xml:space="preserve">Руководитель финансово-экономической службы (главный бухгалтер)        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</si>
  <si>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</si>
  <si>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5. Перечень муниципальных услуг (работ), оказываемых (выполняемых) за плату сверх установленного муниципального задания и относящихся к основной деятельности:</t>
  </si>
  <si>
    <t>Приложение 1</t>
  </si>
  <si>
    <t>1.0701.122011074Г.10</t>
  </si>
  <si>
    <t>1.0701.122012002Г.01</t>
  </si>
  <si>
    <t>1.0701.122012002Г.05</t>
  </si>
  <si>
    <t>2.0401.124012004В.01</t>
  </si>
  <si>
    <t>2.1004.122021050В.10</t>
  </si>
  <si>
    <t>111,112,119</t>
  </si>
  <si>
    <t>Начисления на выплаты по оплате труда</t>
  </si>
  <si>
    <t>Услуги связи</t>
  </si>
  <si>
    <t>Работы, услуги по содержанию имущества</t>
  </si>
  <si>
    <t>Прочие работы, услуги</t>
  </si>
  <si>
    <t>1.0701.122012Х02Г.05</t>
  </si>
  <si>
    <t>Коммунальные услуги</t>
  </si>
  <si>
    <t>Заработная плата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</si>
  <si>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</si>
  <si>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</si>
  <si>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</si>
  <si>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</si>
  <si>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</t>
  </si>
  <si>
    <t>Уплата налога на имущество организаций и земельного налога</t>
  </si>
  <si>
    <t xml:space="preserve">Уплата прочих налогов, сборов </t>
  </si>
  <si>
    <t>Поступление денежных средств</t>
  </si>
  <si>
    <t>Выбытие денежных средств</t>
  </si>
  <si>
    <t>ДДУ (Субвенция из областного бюджета на выполнение муниципального задания)</t>
  </si>
  <si>
    <t>ДДУ (Субсидия на выполнение муниципального задания за счет средств местного бюджета)</t>
  </si>
  <si>
    <t>ДДУ (Платные услуги для выполнения муниципального задания)</t>
  </si>
  <si>
    <t>Содействие временной занятости несовершеннолетних граждан за счет средств местного бюджета</t>
  </si>
  <si>
    <t>Компенсация части родительской платы за присмотр и уход за детьми за счет средств областного бюджета</t>
  </si>
  <si>
    <t>ДДУ (Платные услуги для выполнение муниципального задания (остаток)</t>
  </si>
  <si>
    <t>М.П.</t>
  </si>
  <si>
    <r>
      <t>Код ДК</t>
    </r>
    <r>
      <rPr>
        <vertAlign val="superscript"/>
        <sz val="8"/>
        <color indexed="8"/>
        <rFont val="Times New Roman"/>
        <family val="1"/>
      </rPr>
      <t>1</t>
    </r>
  </si>
  <si>
    <r>
      <t>КОСГУ</t>
    </r>
    <r>
      <rPr>
        <vertAlign val="superscript"/>
        <sz val="8"/>
        <color indexed="8"/>
        <rFont val="Times New Roman"/>
        <family val="1"/>
      </rPr>
      <t>2</t>
    </r>
  </si>
  <si>
    <t>4. Перечень муниципальных услуг (работ), оказываемых (выполняемых) за плату в пределах установленного муниципального задания: присмотр и уход за детьми</t>
  </si>
  <si>
    <t>Бисерова Н.Г.</t>
  </si>
  <si>
    <t>к Порядку составления и утверждения планов финансово-хозяйственной деятельности муниципальных учреждений Осташковского городского округа</t>
  </si>
  <si>
    <t>Адрес фактического местонахождения муниципального учреждения Осташковского городского округа Тверская область, город Осташков, Микрорайон, дом 19</t>
  </si>
  <si>
    <t xml:space="preserve">Наименование органа, осуществляющего функции и полномочия распорядителя бюджетных средств, в ведении которого находится муниципальное учреждение Осташковского городского округа Администрация Осташковского городского округа </t>
  </si>
  <si>
    <t xml:space="preserve">Сведения о деятельности муниципального учреждения Осташковского городского округа </t>
  </si>
  <si>
    <r>
      <t xml:space="preserve">1. Цели деятельности муниципального учрежденияОсташковского городского округа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:Осуществление образовательной деятельности по образовательным программам дошкольного образования, присмотр и уход за детьми</t>
    </r>
  </si>
  <si>
    <r>
      <t xml:space="preserve">2. Виды деятельности муниципального учреждения Осташковского городского округа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:предоставление общедоступного бесплатного дошкольного образования;
 присмотр и уход за детьми.
</t>
    </r>
  </si>
  <si>
    <t>3. Перечень муниципальных услуг (работ), относящихся в соответствии с уставом к основным видам деятельности муниципального учреждения Осташковского городского округа , предоставление которых для физических и (или) юридических лиц осуществляется за плату.</t>
  </si>
  <si>
    <t>6. Общая балансовая стоимость недвижимого муниципального  имущества Осташковского городского округа  на дату составления плана финансово-хозяйственной деятельности муниципального учреждения Осташковского городского округа: 13 055 986,48 рублей</t>
  </si>
  <si>
    <t>7. Общая балансовая стоимость движимого муниципального  имущества Осташковского городского округа  на дату составления плана финансово-хозяйственной деятельности муниципального учреждения Осташковского городского округа : 2 277 229,67 рублей
_____________________________________</t>
  </si>
  <si>
    <t xml:space="preserve">        Показатели финансового состояния муниципального учреждения Осташковского городского округа </t>
  </si>
  <si>
    <t xml:space="preserve">и выплатам муниципального учреждения Осташковского городского округа </t>
  </si>
  <si>
    <t>1.  код дополнительной классификации плана финансово-хозяйственной деятельности муниципального учреждения Осташковского городкого округа;</t>
  </si>
  <si>
    <t>на закупку товаров, работ, услуг муниципального учреждения Осташковского городкого округа</t>
  </si>
  <si>
    <t xml:space="preserve">            во временное распоряжение муниципального учреждения Осташковского городкого округа</t>
  </si>
  <si>
    <t>Руководитель муниципального учреждения Осташковского городкого округа</t>
  </si>
  <si>
    <t>Наименование муниципального учреждения Осташковского городского округа Муниципальное бюджетное дошкольное образовательное учреждение детский сад №5 "Звездочка"</t>
  </si>
  <si>
    <t xml:space="preserve">Прочая закупка товаров, работ и услуг </t>
  </si>
  <si>
    <t>1. перечисляются цели и виды деятельности муниципального учреждения Осташковского городского округа либо указывается наименование документа, которым они установлены.</t>
  </si>
  <si>
    <t>ДДУ (Расходы на повышение оплаты труда работников муниципальных учреждений в связи с увеличением МРОТ за счет средств местного бюджета)</t>
  </si>
  <si>
    <t>1.0701.12201S020Г.01</t>
  </si>
  <si>
    <t>1.0701.122011020Г.10</t>
  </si>
  <si>
    <t>ДДУ (Расходы на повышение оплаты труда работников муниципальных учреждений в связи с увеличением МРОТ за счет средств областного бюджета)</t>
  </si>
  <si>
    <t>Содействие муниципальным бюджетным образовательным организациям (учреждениям) в проведении текущего ремонта зданий и помещений за счет местного бюджета</t>
  </si>
  <si>
    <t>2.0701.122032004В.01</t>
  </si>
  <si>
    <t>Погашение кредиторской задолженности прошлых лет</t>
  </si>
  <si>
    <t>2.0701.994002016В.01</t>
  </si>
  <si>
    <t>Увеличение стоимости основных средств</t>
  </si>
  <si>
    <t>Карташова М.Н.</t>
  </si>
  <si>
    <t>Карташова М.Н</t>
  </si>
  <si>
    <r>
      <t xml:space="preserve">ПЛАН ФИНАНСОВО-ХОЗЯЙСТВЕННОЙ ДЕЯТЕЛЬНОСТИ 
МУНИЦИПАЛЬНОГО УЧРЕЖДЕНИЯ ОСТАШКОВСКОГО ГОРОДСКОГО ОКРУГА
на </t>
    </r>
    <r>
      <rPr>
        <b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 год </t>
    </r>
  </si>
  <si>
    <t xml:space="preserve">                   на 01.01. 2019г.</t>
  </si>
  <si>
    <t>на   2019 г.</t>
  </si>
  <si>
    <t>Социальные пособия и компенсации персоналу в денежной форме</t>
  </si>
  <si>
    <t>211,212,213, 266</t>
  </si>
  <si>
    <t>Налоги, пошлины, сборы</t>
  </si>
  <si>
    <t>Услуги, работы для целей капитальных вложений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</si>
  <si>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</si>
  <si>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</si>
  <si>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</si>
  <si>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</si>
  <si>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</si>
  <si>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11 января 2019 г.</t>
  </si>
  <si>
    <t xml:space="preserve">                   на 11 января 2019 г.</t>
  </si>
  <si>
    <t>на 2019 г. очередной финансовый год</t>
  </si>
  <si>
    <t>на 2020 г. 
1-ый год планового периода</t>
  </si>
  <si>
    <t>на 2021 г. 
2-ой год планового периода</t>
  </si>
  <si>
    <t xml:space="preserve">УТВЕРЖДАЮ
 Заведующий отделом образования Осташковского городского округа
_________________________________________
 _____________________Извеков И.А.
           подпись                  расшифровка подписи
«11» января 2019 г.
                   </t>
  </si>
  <si>
    <t>СОГЛАСОВАНО 
    Начальник финансового управления Осташковского городского округа
 ______________________  Герасимова Н.А.
           подпись                  расшифровка подписи
«11» января 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</si>
</sst>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30" borderId="0">
      <alignment/>
      <protection/>
    </xf>
    <xf numFmtId="0" fontId="0" fillId="0" borderId="0">
      <alignment/>
      <protection/>
    </xf>
    <xf numFmtId="0" fontId="2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5" fillId="0" borderId="0" xfId="53" applyFont="1">
      <alignment/>
      <protection/>
    </xf>
    <xf numFmtId="0" fontId="3" fillId="30" borderId="0" xfId="53" applyFont="1" applyFill="1">
      <alignment/>
      <protection/>
    </xf>
    <xf numFmtId="0" fontId="3" fillId="30" borderId="0" xfId="53" applyFont="1" applyFill="1" applyAlignment="1">
      <alignment/>
      <protection/>
    </xf>
    <xf numFmtId="0" fontId="3" fillId="30" borderId="0" xfId="53" applyFont="1" applyFill="1" applyAlignment="1">
      <alignment wrapText="1"/>
      <protection/>
    </xf>
    <xf numFmtId="0" fontId="3" fillId="34" borderId="0" xfId="53" applyFont="1" applyFill="1" applyAlignment="1">
      <alignment horizontal="center" wrapText="1"/>
      <protection/>
    </xf>
    <xf numFmtId="0" fontId="3" fillId="34" borderId="0" xfId="53" applyFont="1" applyFill="1" applyBorder="1" applyAlignment="1">
      <alignment horizont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right" wrapText="1"/>
      <protection/>
    </xf>
    <xf numFmtId="1" fontId="3" fillId="34" borderId="12" xfId="53" applyNumberFormat="1" applyFont="1" applyFill="1" applyBorder="1" applyAlignment="1">
      <alignment horizontal="center" vertical="center" shrinkToFit="1"/>
      <protection/>
    </xf>
    <xf numFmtId="0" fontId="3" fillId="34" borderId="11" xfId="53" applyFont="1" applyFill="1" applyBorder="1" applyAlignment="1">
      <alignment horizontal="right" vertical="center" wrapText="1"/>
      <protection/>
    </xf>
    <xf numFmtId="0" fontId="3" fillId="34" borderId="0" xfId="53" applyFont="1" applyFill="1" applyAlignment="1">
      <alignment horizontal="left" wrapText="1"/>
      <protection/>
    </xf>
    <xf numFmtId="0" fontId="46" fillId="0" borderId="0" xfId="53" applyFont="1">
      <alignment/>
      <protection/>
    </xf>
    <xf numFmtId="0" fontId="45" fillId="0" borderId="0" xfId="0" applyFont="1" applyAlignment="1">
      <alignment/>
    </xf>
    <xf numFmtId="0" fontId="45" fillId="0" borderId="13" xfId="0" applyFont="1" applyBorder="1" applyAlignment="1">
      <alignment horizontal="left" vertical="center" wrapText="1" indent="4"/>
    </xf>
    <xf numFmtId="0" fontId="45" fillId="0" borderId="14" xfId="0" applyFont="1" applyBorder="1" applyAlignment="1">
      <alignment horizontal="left" vertical="center" wrapText="1" indent="4"/>
    </xf>
    <xf numFmtId="0" fontId="45" fillId="0" borderId="10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center" wrapText="1" indent="2"/>
    </xf>
    <xf numFmtId="0" fontId="45" fillId="0" borderId="13" xfId="0" applyFont="1" applyBorder="1" applyAlignment="1">
      <alignment horizontal="left" vertical="center" wrapText="1" indent="2"/>
    </xf>
    <xf numFmtId="0" fontId="45" fillId="0" borderId="14" xfId="0" applyFont="1" applyBorder="1" applyAlignment="1">
      <alignment horizontal="left" vertical="center" wrapText="1" indent="2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6"/>
    </xf>
    <xf numFmtId="0" fontId="45" fillId="0" borderId="13" xfId="0" applyFont="1" applyBorder="1" applyAlignment="1">
      <alignment horizontal="left" vertical="center" wrapText="1" indent="6"/>
    </xf>
    <xf numFmtId="0" fontId="45" fillId="0" borderId="14" xfId="0" applyFont="1" applyBorder="1" applyAlignment="1">
      <alignment horizontal="left" vertical="center" wrapText="1" indent="6"/>
    </xf>
    <xf numFmtId="0" fontId="45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center" wrapText="1" indent="3"/>
    </xf>
    <xf numFmtId="0" fontId="45" fillId="0" borderId="15" xfId="0" applyFont="1" applyBorder="1" applyAlignment="1">
      <alignment horizontal="left" vertical="center" wrapText="1" indent="4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 vertic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35" borderId="0" xfId="52" applyFont="1" applyFill="1">
      <alignment/>
      <protection/>
    </xf>
    <xf numFmtId="0" fontId="3" fillId="36" borderId="0" xfId="52" applyFont="1" applyFill="1" applyBorder="1" applyAlignment="1">
      <alignment wrapText="1"/>
      <protection/>
    </xf>
    <xf numFmtId="0" fontId="3" fillId="36" borderId="16" xfId="52" applyFont="1" applyFill="1" applyBorder="1" applyAlignment="1">
      <alignment wrapText="1"/>
      <protection/>
    </xf>
    <xf numFmtId="0" fontId="3" fillId="36" borderId="0" xfId="52" applyFont="1" applyFill="1">
      <alignment/>
      <protection/>
    </xf>
    <xf numFmtId="0" fontId="3" fillId="36" borderId="0" xfId="52" applyFont="1" applyFill="1" applyBorder="1" applyAlignment="1">
      <alignment horizontal="center" vertical="top"/>
      <protection/>
    </xf>
    <xf numFmtId="0" fontId="3" fillId="36" borderId="0" xfId="52" applyFont="1" applyFill="1" applyAlignment="1">
      <alignment horizontal="center" vertical="top"/>
      <protection/>
    </xf>
    <xf numFmtId="0" fontId="45" fillId="36" borderId="0" xfId="52" applyFont="1" applyFill="1" applyBorder="1" applyAlignment="1">
      <alignment wrapText="1"/>
      <protection/>
    </xf>
    <xf numFmtId="0" fontId="45" fillId="36" borderId="16" xfId="52" applyFont="1" applyFill="1" applyBorder="1" applyAlignment="1">
      <alignment wrapText="1"/>
      <protection/>
    </xf>
    <xf numFmtId="0" fontId="45" fillId="30" borderId="0" xfId="52" applyFont="1" applyAlignment="1">
      <alignment horizontal="left" vertical="center" wrapText="1"/>
      <protection/>
    </xf>
    <xf numFmtId="0" fontId="3" fillId="30" borderId="0" xfId="52" applyFont="1" applyAlignment="1">
      <alignment vertical="center" wrapText="1"/>
      <protection/>
    </xf>
    <xf numFmtId="0" fontId="3" fillId="30" borderId="0" xfId="52" applyFont="1">
      <alignment/>
      <protection/>
    </xf>
    <xf numFmtId="0" fontId="45" fillId="30" borderId="0" xfId="52" applyFont="1" applyAlignment="1">
      <alignment vertical="center" wrapText="1"/>
      <protection/>
    </xf>
    <xf numFmtId="0" fontId="3" fillId="35" borderId="16" xfId="52" applyFont="1" applyFill="1" applyBorder="1" applyAlignment="1">
      <alignment/>
      <protection/>
    </xf>
    <xf numFmtId="0" fontId="3" fillId="36" borderId="17" xfId="52" applyFont="1" applyFill="1" applyBorder="1" applyAlignment="1">
      <alignment horizontal="center" vertical="top"/>
      <protection/>
    </xf>
    <xf numFmtId="0" fontId="3" fillId="35" borderId="16" xfId="52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vertical="top" wrapText="1" shrinkToFit="1"/>
      <protection/>
    </xf>
    <xf numFmtId="49" fontId="3" fillId="0" borderId="0" xfId="53" applyNumberFormat="1" applyFont="1" applyFill="1" applyBorder="1" applyAlignment="1">
      <alignment vertical="top" wrapText="1" shrinkToFit="1"/>
      <protection/>
    </xf>
    <xf numFmtId="49" fontId="3" fillId="0" borderId="17" xfId="53" applyNumberFormat="1" applyFont="1" applyFill="1" applyBorder="1" applyAlignment="1">
      <alignment vertical="top"/>
      <protection/>
    </xf>
    <xf numFmtId="49" fontId="3" fillId="0" borderId="0" xfId="53" applyNumberFormat="1" applyFont="1" applyFill="1" applyBorder="1" applyAlignment="1">
      <alignment vertical="top"/>
      <protection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3" fillId="34" borderId="0" xfId="53" applyFont="1" applyFill="1" applyAlignment="1">
      <alignment horizontal="left" wrapText="1"/>
      <protection/>
    </xf>
    <xf numFmtId="0" fontId="3" fillId="34" borderId="18" xfId="53" applyFont="1" applyFill="1" applyBorder="1" applyAlignment="1">
      <alignment horizontal="center" shrinkToFit="1"/>
      <protection/>
    </xf>
    <xf numFmtId="0" fontId="3" fillId="34" borderId="10" xfId="53" applyFont="1" applyFill="1" applyBorder="1" applyAlignment="1">
      <alignment horizontal="center" shrinkToFit="1"/>
      <protection/>
    </xf>
    <xf numFmtId="0" fontId="3" fillId="0" borderId="0" xfId="53" applyFont="1" applyAlignment="1">
      <alignment horizontal="left" vertical="center" wrapText="1"/>
      <protection/>
    </xf>
    <xf numFmtId="0" fontId="45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3" fillId="30" borderId="0" xfId="52" applyFont="1" applyAlignment="1">
      <alignment wrapText="1"/>
      <protection/>
    </xf>
    <xf numFmtId="0" fontId="45" fillId="30" borderId="0" xfId="52" applyFont="1" applyAlignment="1">
      <alignment wrapText="1"/>
      <protection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2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horizontal="left" wrapText="1"/>
    </xf>
    <xf numFmtId="2" fontId="48" fillId="0" borderId="10" xfId="0" applyNumberFormat="1" applyFont="1" applyBorder="1" applyAlignment="1">
      <alignment horizontal="right" wrapText="1"/>
    </xf>
    <xf numFmtId="2" fontId="48" fillId="0" borderId="10" xfId="0" applyNumberFormat="1" applyFont="1" applyBorder="1" applyAlignment="1">
      <alignment horizontal="center" wrapText="1"/>
    </xf>
    <xf numFmtId="2" fontId="45" fillId="0" borderId="0" xfId="0" applyNumberFormat="1" applyFont="1" applyAlignment="1">
      <alignment/>
    </xf>
    <xf numFmtId="2" fontId="45" fillId="0" borderId="0" xfId="0" applyNumberFormat="1" applyFont="1" applyAlignment="1">
      <alignment horizontal="right" vertical="center"/>
    </xf>
    <xf numFmtId="2" fontId="48" fillId="0" borderId="10" xfId="0" applyNumberFormat="1" applyFont="1" applyBorder="1" applyAlignment="1">
      <alignment horizontal="center" vertical="center" textRotation="90" wrapText="1"/>
    </xf>
    <xf numFmtId="2" fontId="45" fillId="0" borderId="10" xfId="0" applyNumberFormat="1" applyFont="1" applyBorder="1" applyAlignment="1">
      <alignment wrapText="1"/>
    </xf>
    <xf numFmtId="2" fontId="45" fillId="0" borderId="17" xfId="0" applyNumberFormat="1" applyFont="1" applyBorder="1" applyAlignment="1">
      <alignment vertical="center" wrapText="1"/>
    </xf>
    <xf numFmtId="2" fontId="45" fillId="0" borderId="0" xfId="0" applyNumberFormat="1" applyFont="1" applyBorder="1" applyAlignment="1">
      <alignment vertical="center" wrapText="1"/>
    </xf>
    <xf numFmtId="2" fontId="3" fillId="0" borderId="17" xfId="53" applyNumberFormat="1" applyFont="1" applyFill="1" applyBorder="1" applyAlignment="1">
      <alignment vertical="top" wrapText="1" shrinkToFit="1"/>
      <protection/>
    </xf>
    <xf numFmtId="2" fontId="45" fillId="0" borderId="0" xfId="53" applyNumberFormat="1" applyFont="1">
      <alignment/>
      <protection/>
    </xf>
    <xf numFmtId="2" fontId="3" fillId="0" borderId="0" xfId="53" applyNumberFormat="1" applyFont="1" applyFill="1" applyBorder="1" applyAlignment="1">
      <alignment vertical="top" wrapText="1" shrinkToFit="1"/>
      <protection/>
    </xf>
    <xf numFmtId="2" fontId="47" fillId="0" borderId="0" xfId="0" applyNumberFormat="1" applyFont="1" applyAlignment="1">
      <alignment/>
    </xf>
    <xf numFmtId="0" fontId="48" fillId="0" borderId="10" xfId="0" applyNumberFormat="1" applyFont="1" applyBorder="1" applyAlignment="1">
      <alignment horizontal="center" vertical="center" wrapText="1"/>
    </xf>
    <xf numFmtId="0" fontId="3" fillId="30" borderId="0" xfId="53" applyFont="1" applyFill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34" borderId="0" xfId="53" applyFont="1" applyFill="1" applyAlignment="1">
      <alignment horizontal="center" wrapText="1"/>
      <protection/>
    </xf>
    <xf numFmtId="1" fontId="3" fillId="34" borderId="18" xfId="53" applyNumberFormat="1" applyFont="1" applyFill="1" applyBorder="1" applyAlignment="1">
      <alignment horizontal="center" shrinkToFit="1"/>
      <protection/>
    </xf>
    <xf numFmtId="1" fontId="3" fillId="34" borderId="19" xfId="53" applyNumberFormat="1" applyFont="1" applyFill="1" applyBorder="1" applyAlignment="1">
      <alignment horizontal="center" shrinkToFit="1"/>
      <protection/>
    </xf>
    <xf numFmtId="0" fontId="3" fillId="30" borderId="0" xfId="53" applyFont="1" applyFill="1" applyAlignment="1">
      <alignment horizontal="right" wrapText="1"/>
      <protection/>
    </xf>
    <xf numFmtId="0" fontId="3" fillId="34" borderId="0" xfId="53" applyFont="1" applyFill="1" applyAlignment="1">
      <alignment horizontal="left" wrapText="1"/>
      <protection/>
    </xf>
    <xf numFmtId="0" fontId="3" fillId="34" borderId="20" xfId="53" applyFont="1" applyFill="1" applyBorder="1" applyAlignment="1">
      <alignment horizontal="left" wrapText="1"/>
      <protection/>
    </xf>
    <xf numFmtId="0" fontId="3" fillId="34" borderId="0" xfId="53" applyFont="1" applyFill="1" applyBorder="1" applyAlignment="1">
      <alignment horizontal="right" wrapText="1"/>
      <protection/>
    </xf>
    <xf numFmtId="0" fontId="3" fillId="34" borderId="21" xfId="53" applyFont="1" applyFill="1" applyBorder="1" applyAlignment="1">
      <alignment horizontal="right" wrapText="1"/>
      <protection/>
    </xf>
    <xf numFmtId="0" fontId="3" fillId="34" borderId="0" xfId="53" applyFont="1" applyFill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left" vertical="top" wrapText="1" shrinkToFit="1"/>
      <protection/>
    </xf>
    <xf numFmtId="0" fontId="45" fillId="0" borderId="22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textRotation="90" wrapText="1"/>
    </xf>
    <xf numFmtId="2" fontId="48" fillId="37" borderId="10" xfId="0" applyNumberFormat="1" applyFont="1" applyFill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 shrinkToFit="1"/>
    </xf>
    <xf numFmtId="2" fontId="45" fillId="0" borderId="10" xfId="0" applyNumberFormat="1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85" workbookViewId="0" topLeftCell="A13">
      <selection activeCell="C3" sqref="C3:E3"/>
    </sheetView>
  </sheetViews>
  <sheetFormatPr defaultColWidth="9.140625" defaultRowHeight="15"/>
  <cols>
    <col min="1" max="1" width="14.421875" style="1" customWidth="1"/>
    <col min="2" max="2" width="27.140625" style="1" customWidth="1"/>
    <col min="3" max="4" width="11.7109375" style="1" customWidth="1"/>
    <col min="5" max="5" width="21.421875" style="1" customWidth="1"/>
    <col min="6" max="6" width="20.7109375" style="1" customWidth="1"/>
    <col min="7" max="7" width="8.7109375" style="1" customWidth="1"/>
    <col min="8" max="8" width="20.7109375" style="1" customWidth="1"/>
    <col min="9" max="16384" width="9.140625" style="1" customWidth="1"/>
  </cols>
  <sheetData>
    <row r="1" spans="3:8" s="2" customFormat="1" ht="15" customHeight="1">
      <c r="C1" s="95" t="s">
        <v>99</v>
      </c>
      <c r="D1" s="95"/>
      <c r="E1" s="95"/>
      <c r="F1" s="95"/>
      <c r="G1" s="95"/>
      <c r="H1" s="95"/>
    </row>
    <row r="2" spans="4:8" s="2" customFormat="1" ht="23.25" customHeight="1">
      <c r="D2" s="4"/>
      <c r="E2" s="95" t="s">
        <v>133</v>
      </c>
      <c r="F2" s="95"/>
      <c r="G2" s="95"/>
      <c r="H2" s="95"/>
    </row>
    <row r="3" spans="1:8" s="2" customFormat="1" ht="174.75" customHeight="1">
      <c r="A3" s="89" t="s">
        <v>180</v>
      </c>
      <c r="B3" s="89"/>
      <c r="C3" s="89"/>
      <c r="D3" s="89"/>
      <c r="E3" s="89"/>
      <c r="F3" s="89" t="s">
        <v>179</v>
      </c>
      <c r="G3" s="89"/>
      <c r="H3" s="89"/>
    </row>
    <row r="4" spans="1:8" s="2" customFormat="1" ht="57" customHeight="1">
      <c r="A4" s="100" t="s">
        <v>162</v>
      </c>
      <c r="B4" s="100"/>
      <c r="C4" s="100"/>
      <c r="D4" s="100"/>
      <c r="E4" s="100"/>
      <c r="F4" s="100"/>
      <c r="G4" s="100"/>
      <c r="H4" s="100"/>
    </row>
    <row r="5" spans="1:8" s="2" customFormat="1" ht="21" customHeight="1">
      <c r="A5" s="5"/>
      <c r="B5" s="5"/>
      <c r="C5" s="5"/>
      <c r="D5" s="5"/>
      <c r="E5" s="5"/>
      <c r="F5" s="5"/>
      <c r="G5" s="6"/>
      <c r="H5" s="7" t="s">
        <v>0</v>
      </c>
    </row>
    <row r="6" spans="1:8" s="2" customFormat="1" ht="32.25" customHeight="1">
      <c r="A6" s="96" t="s">
        <v>148</v>
      </c>
      <c r="B6" s="96"/>
      <c r="C6" s="96"/>
      <c r="D6" s="96"/>
      <c r="E6" s="96"/>
      <c r="F6" s="96"/>
      <c r="G6" s="8" t="s">
        <v>1</v>
      </c>
      <c r="H6" s="9">
        <v>6913009029</v>
      </c>
    </row>
    <row r="7" spans="1:8" s="2" customFormat="1" ht="19.5" customHeight="1">
      <c r="A7" s="96"/>
      <c r="B7" s="96"/>
      <c r="C7" s="96"/>
      <c r="D7" s="96"/>
      <c r="E7" s="96"/>
      <c r="F7" s="96"/>
      <c r="G7" s="8" t="s">
        <v>2</v>
      </c>
      <c r="H7" s="9">
        <v>691301001</v>
      </c>
    </row>
    <row r="8" spans="1:8" s="3" customFormat="1" ht="32.25" customHeight="1">
      <c r="A8" s="90" t="s">
        <v>134</v>
      </c>
      <c r="B8" s="90"/>
      <c r="C8" s="90"/>
      <c r="D8" s="90"/>
      <c r="E8" s="90"/>
      <c r="F8" s="90"/>
      <c r="G8" s="8"/>
      <c r="H8" s="93"/>
    </row>
    <row r="9" spans="1:8" s="2" customFormat="1" ht="37.5" customHeight="1">
      <c r="A9" s="97" t="s">
        <v>135</v>
      </c>
      <c r="B9" s="97"/>
      <c r="C9" s="97"/>
      <c r="D9" s="97"/>
      <c r="E9" s="97"/>
      <c r="F9" s="97"/>
      <c r="G9" s="10"/>
      <c r="H9" s="94"/>
    </row>
    <row r="10" spans="1:8" s="2" customFormat="1" ht="31.5" customHeight="1">
      <c r="A10" s="96" t="s">
        <v>3</v>
      </c>
      <c r="B10" s="96"/>
      <c r="C10" s="96"/>
      <c r="D10" s="11"/>
      <c r="E10" s="11"/>
      <c r="F10" s="11"/>
      <c r="G10" s="8" t="s">
        <v>4</v>
      </c>
      <c r="H10" s="62">
        <v>383</v>
      </c>
    </row>
    <row r="11" spans="1:8" s="2" customFormat="1" ht="31.5" customHeight="1">
      <c r="A11" s="61"/>
      <c r="B11" s="61"/>
      <c r="C11" s="61"/>
      <c r="D11" s="61"/>
      <c r="E11" s="61"/>
      <c r="F11" s="98" t="s">
        <v>91</v>
      </c>
      <c r="G11" s="99"/>
      <c r="H11" s="63"/>
    </row>
    <row r="12" spans="1:8" s="2" customFormat="1" ht="16.5" customHeight="1">
      <c r="A12" s="92" t="s">
        <v>136</v>
      </c>
      <c r="B12" s="92"/>
      <c r="C12" s="92"/>
      <c r="D12" s="92"/>
      <c r="E12" s="92"/>
      <c r="F12" s="92"/>
      <c r="G12" s="92"/>
      <c r="H12" s="92"/>
    </row>
    <row r="13" spans="1:8" s="2" customFormat="1" ht="42.75" customHeight="1">
      <c r="A13" s="91" t="s">
        <v>137</v>
      </c>
      <c r="B13" s="91"/>
      <c r="C13" s="91"/>
      <c r="D13" s="91"/>
      <c r="E13" s="91"/>
      <c r="F13" s="91"/>
      <c r="G13" s="91"/>
      <c r="H13" s="91"/>
    </row>
    <row r="14" spans="1:8" s="2" customFormat="1" ht="29.25" customHeight="1">
      <c r="A14" s="91" t="s">
        <v>138</v>
      </c>
      <c r="B14" s="91"/>
      <c r="C14" s="91"/>
      <c r="D14" s="91"/>
      <c r="E14" s="91"/>
      <c r="F14" s="91"/>
      <c r="G14" s="91"/>
      <c r="H14" s="91"/>
    </row>
    <row r="15" spans="1:8" s="2" customFormat="1" ht="54.75" customHeight="1">
      <c r="A15" s="91" t="s">
        <v>139</v>
      </c>
      <c r="B15" s="91"/>
      <c r="C15" s="91"/>
      <c r="D15" s="91"/>
      <c r="E15" s="91"/>
      <c r="F15" s="91"/>
      <c r="G15" s="91"/>
      <c r="H15" s="91"/>
    </row>
    <row r="16" spans="1:8" s="2" customFormat="1" ht="24.75" customHeight="1">
      <c r="A16" s="91" t="s">
        <v>131</v>
      </c>
      <c r="B16" s="91"/>
      <c r="C16" s="91"/>
      <c r="D16" s="91"/>
      <c r="E16" s="91"/>
      <c r="F16" s="91"/>
      <c r="G16" s="91"/>
      <c r="H16" s="91"/>
    </row>
    <row r="17" spans="1:8" s="2" customFormat="1" ht="35.25" customHeight="1">
      <c r="A17" s="91" t="s">
        <v>98</v>
      </c>
      <c r="B17" s="91"/>
      <c r="C17" s="91"/>
      <c r="D17" s="91"/>
      <c r="E17" s="91"/>
      <c r="F17" s="91"/>
      <c r="G17" s="91"/>
      <c r="H17" s="91"/>
    </row>
    <row r="18" spans="1:8" s="2" customFormat="1" ht="44.25" customHeight="1">
      <c r="A18" s="91" t="s">
        <v>140</v>
      </c>
      <c r="B18" s="91"/>
      <c r="C18" s="91"/>
      <c r="D18" s="91"/>
      <c r="E18" s="91"/>
      <c r="F18" s="91"/>
      <c r="G18" s="91"/>
      <c r="H18" s="91"/>
    </row>
    <row r="19" spans="1:8" s="2" customFormat="1" ht="39.75" customHeight="1">
      <c r="A19" s="91" t="s">
        <v>141</v>
      </c>
      <c r="B19" s="91"/>
      <c r="C19" s="91"/>
      <c r="D19" s="91"/>
      <c r="E19" s="91"/>
      <c r="F19" s="91"/>
      <c r="G19" s="91"/>
      <c r="H19" s="91"/>
    </row>
    <row r="20" spans="1:8" s="2" customFormat="1" ht="18" customHeight="1">
      <c r="A20" s="64" t="s">
        <v>92</v>
      </c>
      <c r="B20" s="64"/>
      <c r="C20" s="64"/>
      <c r="D20" s="64"/>
      <c r="E20" s="64"/>
      <c r="F20" s="64"/>
      <c r="G20" s="64"/>
      <c r="H20" s="64"/>
    </row>
    <row r="21" spans="1:8" s="12" customFormat="1" ht="18" customHeight="1">
      <c r="A21" s="101" t="s">
        <v>150</v>
      </c>
      <c r="B21" s="101"/>
      <c r="C21" s="101"/>
      <c r="D21" s="101"/>
      <c r="E21" s="101"/>
      <c r="F21" s="101"/>
      <c r="G21" s="101"/>
      <c r="H21" s="101"/>
    </row>
  </sheetData>
  <sheetProtection/>
  <mergeCells count="22">
    <mergeCell ref="A21:H21"/>
    <mergeCell ref="A19:H19"/>
    <mergeCell ref="A18:H18"/>
    <mergeCell ref="A17:H17"/>
    <mergeCell ref="A14:H14"/>
    <mergeCell ref="A6:F6"/>
    <mergeCell ref="C1:H1"/>
    <mergeCell ref="E2:H2"/>
    <mergeCell ref="A10:C10"/>
    <mergeCell ref="F3:H3"/>
    <mergeCell ref="A9:F9"/>
    <mergeCell ref="A15:H15"/>
    <mergeCell ref="F11:G11"/>
    <mergeCell ref="A7:F7"/>
    <mergeCell ref="A4:H4"/>
    <mergeCell ref="C3:E3"/>
    <mergeCell ref="A3:B3"/>
    <mergeCell ref="A8:F8"/>
    <mergeCell ref="A16:H16"/>
    <mergeCell ref="A13:H13"/>
    <mergeCell ref="A12:H12"/>
    <mergeCell ref="H8:H9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42" useFirstPageNumber="1" fitToHeight="0" horizontalDpi="600" verticalDpi="600" orientation="landscape" paperSize="9" scale="91" r:id="rId1"/>
  <headerFooter>
    <oddHeader>&amp;C&amp;"Times New Roman,обычный"&amp;P</oddHeader>
    <firstHeader>&amp;C2</firstHead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SheetLayoutView="100" workbookViewId="0" topLeftCell="A1">
      <selection activeCell="C33" sqref="C33"/>
    </sheetView>
  </sheetViews>
  <sheetFormatPr defaultColWidth="9.140625" defaultRowHeight="15"/>
  <cols>
    <col min="1" max="1" width="13.8515625" style="13" customWidth="1"/>
    <col min="2" max="2" width="79.8515625" style="13" customWidth="1"/>
    <col min="3" max="3" width="36.28125" style="13" customWidth="1"/>
    <col min="4" max="4" width="1.57421875" style="13" customWidth="1"/>
    <col min="5" max="16384" width="9.140625" style="13" customWidth="1"/>
  </cols>
  <sheetData>
    <row r="1" s="30" customFormat="1" ht="12.75">
      <c r="C1" s="31" t="s">
        <v>26</v>
      </c>
    </row>
    <row r="2" spans="1:3" ht="12.75">
      <c r="A2" s="104" t="s">
        <v>142</v>
      </c>
      <c r="B2" s="104"/>
      <c r="C2" s="104"/>
    </row>
    <row r="3" spans="1:3" ht="12.75">
      <c r="A3" s="104" t="s">
        <v>163</v>
      </c>
      <c r="B3" s="104"/>
      <c r="C3" s="104"/>
    </row>
    <row r="4" spans="1:3" ht="12.75">
      <c r="A4" s="104" t="s">
        <v>25</v>
      </c>
      <c r="B4" s="104"/>
      <c r="C4" s="104"/>
    </row>
    <row r="5" ht="12.75">
      <c r="A5" s="29"/>
    </row>
    <row r="6" spans="1:3" ht="12.75">
      <c r="A6" s="37" t="s">
        <v>24</v>
      </c>
      <c r="B6" s="37" t="s">
        <v>23</v>
      </c>
      <c r="C6" s="37" t="s">
        <v>22</v>
      </c>
    </row>
    <row r="7" spans="1:3" ht="12.75">
      <c r="A7" s="37">
        <v>1</v>
      </c>
      <c r="B7" s="37">
        <v>2</v>
      </c>
      <c r="C7" s="37">
        <v>3</v>
      </c>
    </row>
    <row r="8" spans="1:3" ht="12.75">
      <c r="A8" s="16"/>
      <c r="B8" s="20" t="s">
        <v>21</v>
      </c>
      <c r="C8" s="16">
        <v>15333216.15</v>
      </c>
    </row>
    <row r="9" spans="1:3" ht="12.75">
      <c r="A9" s="102"/>
      <c r="B9" s="19" t="s">
        <v>9</v>
      </c>
      <c r="C9" s="103">
        <v>13055986.48</v>
      </c>
    </row>
    <row r="10" spans="1:3" ht="12.75">
      <c r="A10" s="102"/>
      <c r="B10" s="18" t="s">
        <v>20</v>
      </c>
      <c r="C10" s="103"/>
    </row>
    <row r="11" spans="1:3" ht="12.75">
      <c r="A11" s="102"/>
      <c r="B11" s="27" t="s">
        <v>6</v>
      </c>
      <c r="C11" s="103">
        <v>623151.33</v>
      </c>
    </row>
    <row r="12" spans="1:3" ht="12.75">
      <c r="A12" s="102"/>
      <c r="B12" s="14" t="s">
        <v>18</v>
      </c>
      <c r="C12" s="103"/>
    </row>
    <row r="13" spans="1:3" ht="12.75">
      <c r="A13" s="16"/>
      <c r="B13" s="26" t="s">
        <v>19</v>
      </c>
      <c r="C13" s="16">
        <v>360866.35</v>
      </c>
    </row>
    <row r="14" spans="1:3" ht="12.75">
      <c r="A14" s="102"/>
      <c r="B14" s="15" t="s">
        <v>6</v>
      </c>
      <c r="C14" s="103">
        <v>68333</v>
      </c>
    </row>
    <row r="15" spans="1:3" ht="12.75">
      <c r="A15" s="102"/>
      <c r="B15" s="14" t="s">
        <v>18</v>
      </c>
      <c r="C15" s="103"/>
    </row>
    <row r="16" spans="1:3" ht="12.75">
      <c r="A16" s="16"/>
      <c r="B16" s="25" t="s">
        <v>17</v>
      </c>
      <c r="C16" s="16">
        <v>744163.11</v>
      </c>
    </row>
    <row r="17" spans="1:3" ht="12.75">
      <c r="A17" s="102"/>
      <c r="B17" s="19" t="s">
        <v>9</v>
      </c>
      <c r="C17" s="103">
        <v>11990.27</v>
      </c>
    </row>
    <row r="18" spans="1:3" ht="12.75">
      <c r="A18" s="102"/>
      <c r="B18" s="17" t="s">
        <v>16</v>
      </c>
      <c r="C18" s="103"/>
    </row>
    <row r="19" spans="1:3" ht="12.75">
      <c r="A19" s="102"/>
      <c r="B19" s="24" t="s">
        <v>6</v>
      </c>
      <c r="C19" s="103">
        <v>11990.27</v>
      </c>
    </row>
    <row r="20" spans="1:3" ht="12.75">
      <c r="A20" s="102"/>
      <c r="B20" s="23" t="s">
        <v>15</v>
      </c>
      <c r="C20" s="103"/>
    </row>
    <row r="21" spans="1:3" ht="12.75">
      <c r="A21" s="16"/>
      <c r="B21" s="22" t="s">
        <v>14</v>
      </c>
      <c r="C21" s="16">
        <v>0</v>
      </c>
    </row>
    <row r="22" spans="1:3" ht="12.75">
      <c r="A22" s="16"/>
      <c r="B22" s="21" t="s">
        <v>13</v>
      </c>
      <c r="C22" s="16">
        <v>0</v>
      </c>
    </row>
    <row r="23" spans="1:3" ht="12.75">
      <c r="A23" s="16"/>
      <c r="B23" s="21" t="s">
        <v>12</v>
      </c>
      <c r="C23" s="16">
        <v>687332.82</v>
      </c>
    </row>
    <row r="24" spans="1:3" ht="12.75">
      <c r="A24" s="16"/>
      <c r="B24" s="21" t="s">
        <v>11</v>
      </c>
      <c r="C24" s="16">
        <v>44840.02</v>
      </c>
    </row>
    <row r="25" spans="1:3" ht="12.75">
      <c r="A25" s="16"/>
      <c r="B25" s="20" t="s">
        <v>10</v>
      </c>
      <c r="C25" s="16">
        <v>25914731.66</v>
      </c>
    </row>
    <row r="26" spans="1:3" ht="12.75">
      <c r="A26" s="102"/>
      <c r="B26" s="19" t="s">
        <v>9</v>
      </c>
      <c r="C26" s="103">
        <v>0</v>
      </c>
    </row>
    <row r="27" spans="1:3" ht="12.75">
      <c r="A27" s="102"/>
      <c r="B27" s="18" t="s">
        <v>8</v>
      </c>
      <c r="C27" s="103"/>
    </row>
    <row r="28" spans="1:3" ht="12.75">
      <c r="A28" s="16"/>
      <c r="B28" s="17" t="s">
        <v>7</v>
      </c>
      <c r="C28" s="16">
        <v>897850.05</v>
      </c>
    </row>
    <row r="29" spans="1:3" ht="12.75">
      <c r="A29" s="102"/>
      <c r="B29" s="15" t="s">
        <v>6</v>
      </c>
      <c r="C29" s="103">
        <v>0</v>
      </c>
    </row>
    <row r="30" spans="1:3" ht="12.75">
      <c r="A30" s="102"/>
      <c r="B30" s="14" t="s">
        <v>5</v>
      </c>
      <c r="C30" s="103"/>
    </row>
  </sheetData>
  <sheetProtection/>
  <mergeCells count="17">
    <mergeCell ref="A2:C2"/>
    <mergeCell ref="A3:C3"/>
    <mergeCell ref="A4:C4"/>
    <mergeCell ref="A9:A10"/>
    <mergeCell ref="C9:C10"/>
    <mergeCell ref="A11:A12"/>
    <mergeCell ref="C11:C12"/>
    <mergeCell ref="A26:A27"/>
    <mergeCell ref="C26:C27"/>
    <mergeCell ref="A29:A30"/>
    <mergeCell ref="C29:C30"/>
    <mergeCell ref="A14:A15"/>
    <mergeCell ref="C14:C15"/>
    <mergeCell ref="A17:A18"/>
    <mergeCell ref="C17:C18"/>
    <mergeCell ref="A19:A20"/>
    <mergeCell ref="C19:C20"/>
  </mergeCells>
  <printOptions/>
  <pageMargins left="0.7086614173228347" right="0.7086614173228347" top="0.7480314960629921" bottom="0.7480314960629921" header="0.31496062992125984" footer="0.31496062992125984"/>
  <pageSetup firstPageNumber="44" useFirstPageNumber="1" fitToHeight="0" fitToWidth="1" horizontalDpi="600" verticalDpi="600" orientation="landscape" paperSize="9" r:id="rId1"/>
  <headerFooter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zoomScale="115" zoomScaleNormal="115" zoomScaleSheetLayoutView="110" workbookViewId="0" topLeftCell="A52">
      <selection activeCell="J116" sqref="J116"/>
    </sheetView>
  </sheetViews>
  <sheetFormatPr defaultColWidth="9.140625" defaultRowHeight="15"/>
  <cols>
    <col min="1" max="1" width="39.57421875" style="32" customWidth="1"/>
    <col min="2" max="2" width="6.8515625" style="32" customWidth="1"/>
    <col min="3" max="3" width="24.28125" style="32" customWidth="1"/>
    <col min="4" max="4" width="9.8515625" style="32" customWidth="1"/>
    <col min="5" max="5" width="11.421875" style="32" customWidth="1"/>
    <col min="6" max="6" width="11.7109375" style="87" customWidth="1"/>
    <col min="7" max="7" width="10.7109375" style="87" customWidth="1"/>
    <col min="8" max="8" width="10.421875" style="87" customWidth="1"/>
    <col min="9" max="9" width="15.140625" style="87" customWidth="1"/>
    <col min="10" max="10" width="10.421875" style="87" customWidth="1"/>
    <col min="11" max="11" width="9.00390625" style="87" bestFit="1" customWidth="1"/>
    <col min="12" max="16384" width="9.140625" style="32" customWidth="1"/>
  </cols>
  <sheetData>
    <row r="1" spans="6:11" s="13" customFormat="1" ht="12.75">
      <c r="F1" s="78"/>
      <c r="G1" s="78"/>
      <c r="H1" s="78"/>
      <c r="I1" s="78"/>
      <c r="J1" s="78"/>
      <c r="K1" s="79" t="s">
        <v>61</v>
      </c>
    </row>
    <row r="2" spans="1:11" s="13" customFormat="1" ht="12.75">
      <c r="A2" s="104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13" customFormat="1" ht="12.75">
      <c r="A3" s="104" t="s">
        <v>143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s="13" customFormat="1" ht="12.75">
      <c r="A4" s="104" t="s">
        <v>164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s="13" customFormat="1" ht="9" customHeight="1">
      <c r="A5" s="29"/>
      <c r="F5" s="78"/>
      <c r="G5" s="78"/>
      <c r="H5" s="78"/>
      <c r="I5" s="78"/>
      <c r="J5" s="78"/>
      <c r="K5" s="78"/>
    </row>
    <row r="6" spans="1:11" s="13" customFormat="1" ht="36.75" customHeight="1">
      <c r="A6" s="108" t="s">
        <v>23</v>
      </c>
      <c r="B6" s="109" t="s">
        <v>59</v>
      </c>
      <c r="C6" s="109" t="s">
        <v>129</v>
      </c>
      <c r="D6" s="110" t="s">
        <v>58</v>
      </c>
      <c r="E6" s="109" t="s">
        <v>130</v>
      </c>
      <c r="F6" s="105" t="s">
        <v>57</v>
      </c>
      <c r="G6" s="105"/>
      <c r="H6" s="105"/>
      <c r="I6" s="105"/>
      <c r="J6" s="105"/>
      <c r="K6" s="105"/>
    </row>
    <row r="7" spans="1:11" s="13" customFormat="1" ht="18.75" customHeight="1">
      <c r="A7" s="108"/>
      <c r="B7" s="109"/>
      <c r="C7" s="109"/>
      <c r="D7" s="110"/>
      <c r="E7" s="109"/>
      <c r="F7" s="106" t="s">
        <v>56</v>
      </c>
      <c r="G7" s="105" t="s">
        <v>6</v>
      </c>
      <c r="H7" s="105"/>
      <c r="I7" s="105"/>
      <c r="J7" s="105"/>
      <c r="K7" s="105"/>
    </row>
    <row r="8" spans="1:11" s="13" customFormat="1" ht="138" customHeight="1">
      <c r="A8" s="108"/>
      <c r="B8" s="109"/>
      <c r="C8" s="109"/>
      <c r="D8" s="110"/>
      <c r="E8" s="109"/>
      <c r="F8" s="106"/>
      <c r="G8" s="106" t="s">
        <v>93</v>
      </c>
      <c r="H8" s="106" t="s">
        <v>55</v>
      </c>
      <c r="I8" s="107" t="s">
        <v>94</v>
      </c>
      <c r="J8" s="106" t="s">
        <v>54</v>
      </c>
      <c r="K8" s="106"/>
    </row>
    <row r="9" spans="1:11" s="13" customFormat="1" ht="94.5" customHeight="1">
      <c r="A9" s="108"/>
      <c r="B9" s="109"/>
      <c r="C9" s="109"/>
      <c r="D9" s="110"/>
      <c r="E9" s="109"/>
      <c r="F9" s="106"/>
      <c r="G9" s="106"/>
      <c r="H9" s="106"/>
      <c r="I9" s="107"/>
      <c r="J9" s="80" t="s">
        <v>53</v>
      </c>
      <c r="K9" s="80" t="s">
        <v>52</v>
      </c>
    </row>
    <row r="10" spans="1:11" s="13" customFormat="1" ht="12.75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</row>
    <row r="11" spans="1:11" s="13" customFormat="1" ht="12.75">
      <c r="A11" s="72" t="s">
        <v>51</v>
      </c>
      <c r="B11" s="73">
        <v>100</v>
      </c>
      <c r="C11" s="73" t="s">
        <v>27</v>
      </c>
      <c r="D11" s="73" t="s">
        <v>27</v>
      </c>
      <c r="E11" s="73" t="s">
        <v>27</v>
      </c>
      <c r="F11" s="74">
        <f>G11+H11+J11</f>
        <v>20754616.39</v>
      </c>
      <c r="G11" s="74">
        <f>G13</f>
        <v>19144501.02</v>
      </c>
      <c r="H11" s="74">
        <f>H22</f>
        <v>0</v>
      </c>
      <c r="I11" s="74"/>
      <c r="J11" s="74">
        <f>J18+J19</f>
        <v>1610115.37</v>
      </c>
      <c r="K11" s="74"/>
    </row>
    <row r="12" spans="1:11" s="13" customFormat="1" ht="22.5">
      <c r="A12" s="75" t="s">
        <v>50</v>
      </c>
      <c r="B12" s="73">
        <v>110</v>
      </c>
      <c r="C12" s="72"/>
      <c r="D12" s="72"/>
      <c r="E12" s="72"/>
      <c r="F12" s="74"/>
      <c r="G12" s="77" t="s">
        <v>27</v>
      </c>
      <c r="H12" s="77" t="s">
        <v>27</v>
      </c>
      <c r="I12" s="77" t="s">
        <v>27</v>
      </c>
      <c r="J12" s="74"/>
      <c r="K12" s="77" t="s">
        <v>27</v>
      </c>
    </row>
    <row r="13" spans="1:11" s="13" customFormat="1" ht="12.75">
      <c r="A13" s="75" t="s">
        <v>49</v>
      </c>
      <c r="B13" s="73">
        <v>120</v>
      </c>
      <c r="C13" s="72"/>
      <c r="D13" s="73"/>
      <c r="E13" s="73"/>
      <c r="F13" s="74">
        <f>F14+F15+F18+F19+F16+F17</f>
        <v>20754616.39</v>
      </c>
      <c r="G13" s="74">
        <f>G14+G15+G16+G17</f>
        <v>19144501.02</v>
      </c>
      <c r="H13" s="77" t="s">
        <v>27</v>
      </c>
      <c r="I13" s="77" t="s">
        <v>27</v>
      </c>
      <c r="J13" s="74">
        <f>J18+J19</f>
        <v>1610115.37</v>
      </c>
      <c r="K13" s="74"/>
    </row>
    <row r="14" spans="1:11" s="13" customFormat="1" ht="22.5">
      <c r="A14" s="75" t="s">
        <v>122</v>
      </c>
      <c r="B14" s="73"/>
      <c r="C14" s="72" t="s">
        <v>100</v>
      </c>
      <c r="D14" s="73">
        <v>131</v>
      </c>
      <c r="E14" s="73"/>
      <c r="F14" s="74">
        <f>G14</f>
        <v>10348575.93</v>
      </c>
      <c r="G14" s="74">
        <v>10348575.93</v>
      </c>
      <c r="H14" s="77" t="s">
        <v>27</v>
      </c>
      <c r="I14" s="77"/>
      <c r="J14" s="74"/>
      <c r="K14" s="74"/>
    </row>
    <row r="15" spans="1:11" s="13" customFormat="1" ht="22.5">
      <c r="A15" s="75" t="s">
        <v>123</v>
      </c>
      <c r="B15" s="73"/>
      <c r="C15" s="72" t="s">
        <v>101</v>
      </c>
      <c r="D15" s="73">
        <v>131</v>
      </c>
      <c r="E15" s="73"/>
      <c r="F15" s="74">
        <f>G15</f>
        <v>8795925.09</v>
      </c>
      <c r="G15" s="74">
        <v>8795925.09</v>
      </c>
      <c r="H15" s="77" t="s">
        <v>27</v>
      </c>
      <c r="I15" s="77" t="s">
        <v>27</v>
      </c>
      <c r="J15" s="74"/>
      <c r="K15" s="74"/>
    </row>
    <row r="16" spans="1:11" s="13" customFormat="1" ht="45">
      <c r="A16" s="75" t="s">
        <v>151</v>
      </c>
      <c r="B16" s="73"/>
      <c r="C16" s="72" t="s">
        <v>152</v>
      </c>
      <c r="D16" s="73">
        <v>131</v>
      </c>
      <c r="E16" s="73"/>
      <c r="F16" s="74">
        <f>G16</f>
        <v>0</v>
      </c>
      <c r="G16" s="74">
        <v>0</v>
      </c>
      <c r="H16" s="77"/>
      <c r="I16" s="77"/>
      <c r="J16" s="74"/>
      <c r="K16" s="74"/>
    </row>
    <row r="17" spans="1:11" s="13" customFormat="1" ht="45">
      <c r="A17" s="75" t="s">
        <v>154</v>
      </c>
      <c r="B17" s="73"/>
      <c r="C17" s="72" t="s">
        <v>153</v>
      </c>
      <c r="D17" s="73">
        <v>131</v>
      </c>
      <c r="E17" s="73"/>
      <c r="F17" s="74">
        <f>G17</f>
        <v>0</v>
      </c>
      <c r="G17" s="74">
        <v>0</v>
      </c>
      <c r="H17" s="77"/>
      <c r="I17" s="77"/>
      <c r="J17" s="74"/>
      <c r="K17" s="74"/>
    </row>
    <row r="18" spans="1:11" s="13" customFormat="1" ht="22.5">
      <c r="A18" s="75" t="s">
        <v>124</v>
      </c>
      <c r="B18" s="73"/>
      <c r="C18" s="72" t="s">
        <v>102</v>
      </c>
      <c r="D18" s="73">
        <v>131</v>
      </c>
      <c r="E18" s="73"/>
      <c r="F18" s="74">
        <f>J18</f>
        <v>1598125.1</v>
      </c>
      <c r="G18" s="74"/>
      <c r="H18" s="77" t="s">
        <v>27</v>
      </c>
      <c r="I18" s="77" t="s">
        <v>27</v>
      </c>
      <c r="J18" s="74">
        <v>1598125.1</v>
      </c>
      <c r="K18" s="74"/>
    </row>
    <row r="19" spans="1:11" s="13" customFormat="1" ht="22.5">
      <c r="A19" s="75" t="s">
        <v>127</v>
      </c>
      <c r="B19" s="73"/>
      <c r="C19" s="72" t="s">
        <v>110</v>
      </c>
      <c r="D19" s="73">
        <v>131</v>
      </c>
      <c r="E19" s="73"/>
      <c r="F19" s="74">
        <f>J19</f>
        <v>11990.27</v>
      </c>
      <c r="G19" s="74"/>
      <c r="H19" s="77" t="s">
        <v>27</v>
      </c>
      <c r="I19" s="77" t="s">
        <v>27</v>
      </c>
      <c r="J19" s="74">
        <v>11990.27</v>
      </c>
      <c r="K19" s="74"/>
    </row>
    <row r="20" spans="1:11" s="13" customFormat="1" ht="22.5">
      <c r="A20" s="75" t="s">
        <v>48</v>
      </c>
      <c r="B20" s="73">
        <v>130</v>
      </c>
      <c r="C20" s="72"/>
      <c r="D20" s="72"/>
      <c r="E20" s="72"/>
      <c r="F20" s="74"/>
      <c r="G20" s="77" t="s">
        <v>27</v>
      </c>
      <c r="H20" s="77" t="s">
        <v>27</v>
      </c>
      <c r="I20" s="77" t="s">
        <v>27</v>
      </c>
      <c r="J20" s="74"/>
      <c r="K20" s="77" t="s">
        <v>27</v>
      </c>
    </row>
    <row r="21" spans="1:11" s="13" customFormat="1" ht="33.75">
      <c r="A21" s="75" t="s">
        <v>47</v>
      </c>
      <c r="B21" s="73">
        <v>140</v>
      </c>
      <c r="C21" s="72"/>
      <c r="D21" s="72"/>
      <c r="E21" s="72"/>
      <c r="F21" s="74"/>
      <c r="G21" s="77" t="s">
        <v>27</v>
      </c>
      <c r="H21" s="77" t="s">
        <v>27</v>
      </c>
      <c r="I21" s="77" t="s">
        <v>27</v>
      </c>
      <c r="J21" s="74"/>
      <c r="K21" s="77" t="s">
        <v>27</v>
      </c>
    </row>
    <row r="22" spans="1:11" s="13" customFormat="1" ht="12.75">
      <c r="A22" s="75" t="s">
        <v>46</v>
      </c>
      <c r="B22" s="73">
        <v>150</v>
      </c>
      <c r="C22" s="72"/>
      <c r="D22" s="73"/>
      <c r="E22" s="73"/>
      <c r="F22" s="74">
        <f>F25+F26+F23+F24</f>
        <v>0</v>
      </c>
      <c r="G22" s="77" t="s">
        <v>27</v>
      </c>
      <c r="H22" s="76">
        <f>H25+H26+H23+H24</f>
        <v>0</v>
      </c>
      <c r="I22" s="77" t="s">
        <v>27</v>
      </c>
      <c r="J22" s="77" t="s">
        <v>27</v>
      </c>
      <c r="K22" s="77" t="s">
        <v>27</v>
      </c>
    </row>
    <row r="23" spans="1:11" s="13" customFormat="1" ht="45">
      <c r="A23" s="75" t="s">
        <v>155</v>
      </c>
      <c r="B23" s="73"/>
      <c r="C23" s="72" t="s">
        <v>156</v>
      </c>
      <c r="D23" s="73">
        <v>183</v>
      </c>
      <c r="E23" s="73"/>
      <c r="F23" s="74">
        <f>H23</f>
        <v>0</v>
      </c>
      <c r="G23" s="77" t="s">
        <v>27</v>
      </c>
      <c r="H23" s="74">
        <v>0</v>
      </c>
      <c r="I23" s="77" t="s">
        <v>27</v>
      </c>
      <c r="J23" s="77"/>
      <c r="K23" s="77"/>
    </row>
    <row r="24" spans="1:11" s="13" customFormat="1" ht="22.5">
      <c r="A24" s="75" t="s">
        <v>126</v>
      </c>
      <c r="B24" s="73"/>
      <c r="C24" s="72" t="s">
        <v>104</v>
      </c>
      <c r="D24" s="73">
        <v>183</v>
      </c>
      <c r="E24" s="73"/>
      <c r="F24" s="74">
        <f>H24</f>
        <v>0</v>
      </c>
      <c r="G24" s="77" t="s">
        <v>27</v>
      </c>
      <c r="H24" s="74">
        <v>0</v>
      </c>
      <c r="I24" s="77" t="s">
        <v>27</v>
      </c>
      <c r="J24" s="77"/>
      <c r="K24" s="77"/>
    </row>
    <row r="25" spans="1:11" s="13" customFormat="1" ht="33.75">
      <c r="A25" s="75" t="s">
        <v>125</v>
      </c>
      <c r="B25" s="73"/>
      <c r="C25" s="72" t="s">
        <v>103</v>
      </c>
      <c r="D25" s="73">
        <v>183</v>
      </c>
      <c r="E25" s="73"/>
      <c r="F25" s="74">
        <f>H25</f>
        <v>0</v>
      </c>
      <c r="G25" s="77" t="s">
        <v>27</v>
      </c>
      <c r="H25" s="74">
        <v>0</v>
      </c>
      <c r="I25" s="77" t="s">
        <v>27</v>
      </c>
      <c r="J25" s="77"/>
      <c r="K25" s="77"/>
    </row>
    <row r="26" spans="1:11" s="13" customFormat="1" ht="12.75">
      <c r="A26" s="75" t="s">
        <v>157</v>
      </c>
      <c r="B26" s="73"/>
      <c r="C26" s="72" t="s">
        <v>158</v>
      </c>
      <c r="D26" s="73">
        <v>183</v>
      </c>
      <c r="E26" s="73"/>
      <c r="F26" s="74">
        <f>H26</f>
        <v>0</v>
      </c>
      <c r="G26" s="77" t="s">
        <v>27</v>
      </c>
      <c r="H26" s="74">
        <v>0</v>
      </c>
      <c r="I26" s="77" t="s">
        <v>27</v>
      </c>
      <c r="J26" s="77"/>
      <c r="K26" s="77"/>
    </row>
    <row r="27" spans="1:11" s="13" customFormat="1" ht="12.75">
      <c r="A27" s="75" t="s">
        <v>45</v>
      </c>
      <c r="B27" s="73">
        <v>160</v>
      </c>
      <c r="C27" s="72"/>
      <c r="D27" s="72"/>
      <c r="E27" s="72"/>
      <c r="F27" s="74"/>
      <c r="G27" s="77" t="s">
        <v>27</v>
      </c>
      <c r="H27" s="77" t="s">
        <v>27</v>
      </c>
      <c r="I27" s="77" t="s">
        <v>27</v>
      </c>
      <c r="J27" s="74"/>
      <c r="K27" s="74"/>
    </row>
    <row r="28" spans="1:11" s="13" customFormat="1" ht="12.75">
      <c r="A28" s="75" t="s">
        <v>44</v>
      </c>
      <c r="B28" s="73">
        <v>180</v>
      </c>
      <c r="C28" s="73" t="s">
        <v>27</v>
      </c>
      <c r="D28" s="73" t="s">
        <v>27</v>
      </c>
      <c r="E28" s="73" t="s">
        <v>27</v>
      </c>
      <c r="F28" s="74"/>
      <c r="G28" s="77" t="s">
        <v>27</v>
      </c>
      <c r="H28" s="77" t="s">
        <v>27</v>
      </c>
      <c r="I28" s="77" t="s">
        <v>27</v>
      </c>
      <c r="J28" s="74"/>
      <c r="K28" s="77" t="s">
        <v>27</v>
      </c>
    </row>
    <row r="29" spans="1:11" s="13" customFormat="1" ht="12.75">
      <c r="A29" s="72" t="s">
        <v>43</v>
      </c>
      <c r="B29" s="73">
        <v>200</v>
      </c>
      <c r="C29" s="73" t="s">
        <v>27</v>
      </c>
      <c r="D29" s="73" t="s">
        <v>27</v>
      </c>
      <c r="E29" s="73" t="s">
        <v>27</v>
      </c>
      <c r="F29" s="74">
        <f>F30+F54+F58+F66</f>
        <v>20754616.39</v>
      </c>
      <c r="G29" s="74">
        <f>G30+G58+G66</f>
        <v>19144501.02</v>
      </c>
      <c r="H29" s="74">
        <f>H30+H54+H66</f>
        <v>0</v>
      </c>
      <c r="I29" s="74"/>
      <c r="J29" s="74">
        <f>J66</f>
        <v>1610115.37</v>
      </c>
      <c r="K29" s="74"/>
    </row>
    <row r="30" spans="1:11" s="13" customFormat="1" ht="22.5">
      <c r="A30" s="75" t="s">
        <v>42</v>
      </c>
      <c r="B30" s="73">
        <v>210</v>
      </c>
      <c r="C30" s="72"/>
      <c r="D30" s="72" t="s">
        <v>105</v>
      </c>
      <c r="E30" s="72" t="s">
        <v>166</v>
      </c>
      <c r="F30" s="74">
        <f>F31+F32+F35+F33+F34</f>
        <v>13444357.19</v>
      </c>
      <c r="G30" s="74">
        <f>G31+G32+G33+G34</f>
        <v>13444357.19</v>
      </c>
      <c r="H30" s="74">
        <f>H35</f>
        <v>0</v>
      </c>
      <c r="I30" s="74"/>
      <c r="J30" s="74"/>
      <c r="K30" s="74"/>
    </row>
    <row r="31" spans="1:11" s="13" customFormat="1" ht="18" customHeight="1">
      <c r="A31" s="75"/>
      <c r="B31" s="73"/>
      <c r="C31" s="72" t="s">
        <v>100</v>
      </c>
      <c r="D31" s="72" t="s">
        <v>105</v>
      </c>
      <c r="E31" s="72" t="s">
        <v>166</v>
      </c>
      <c r="F31" s="74">
        <f>G31</f>
        <v>10205670.62</v>
      </c>
      <c r="G31" s="74">
        <f>G38+G46+G49+G39</f>
        <v>10205670.62</v>
      </c>
      <c r="H31" s="74"/>
      <c r="I31" s="74"/>
      <c r="J31" s="74"/>
      <c r="K31" s="74"/>
    </row>
    <row r="32" spans="1:11" s="13" customFormat="1" ht="22.5">
      <c r="A32" s="75"/>
      <c r="B32" s="73"/>
      <c r="C32" s="72" t="s">
        <v>101</v>
      </c>
      <c r="D32" s="72" t="s">
        <v>105</v>
      </c>
      <c r="E32" s="72" t="s">
        <v>166</v>
      </c>
      <c r="F32" s="74">
        <f>G32</f>
        <v>3238686.5700000003</v>
      </c>
      <c r="G32" s="74">
        <f>G40+G47+G50+G41</f>
        <v>3238686.5700000003</v>
      </c>
      <c r="H32" s="74"/>
      <c r="I32" s="74"/>
      <c r="J32" s="74"/>
      <c r="K32" s="74"/>
    </row>
    <row r="33" spans="1:11" s="13" customFormat="1" ht="22.5">
      <c r="A33" s="75"/>
      <c r="B33" s="73"/>
      <c r="C33" s="72" t="s">
        <v>152</v>
      </c>
      <c r="D33" s="72" t="s">
        <v>105</v>
      </c>
      <c r="E33" s="72" t="s">
        <v>166</v>
      </c>
      <c r="F33" s="74">
        <f>G33</f>
        <v>0</v>
      </c>
      <c r="G33" s="74">
        <f>G42+G51</f>
        <v>0</v>
      </c>
      <c r="H33" s="74"/>
      <c r="I33" s="74"/>
      <c r="J33" s="74"/>
      <c r="K33" s="74"/>
    </row>
    <row r="34" spans="1:11" s="13" customFormat="1" ht="22.5">
      <c r="A34" s="75"/>
      <c r="B34" s="73"/>
      <c r="C34" s="72" t="s">
        <v>153</v>
      </c>
      <c r="D34" s="72" t="s">
        <v>105</v>
      </c>
      <c r="E34" s="72" t="s">
        <v>166</v>
      </c>
      <c r="F34" s="74">
        <f>G34</f>
        <v>0</v>
      </c>
      <c r="G34" s="74">
        <f>G43+G52</f>
        <v>0</v>
      </c>
      <c r="H34" s="74"/>
      <c r="I34" s="74"/>
      <c r="J34" s="74"/>
      <c r="K34" s="74"/>
    </row>
    <row r="35" spans="1:11" s="13" customFormat="1" ht="22.5">
      <c r="A35" s="75"/>
      <c r="B35" s="73"/>
      <c r="C35" s="72" t="s">
        <v>103</v>
      </c>
      <c r="D35" s="72" t="s">
        <v>105</v>
      </c>
      <c r="E35" s="72" t="s">
        <v>166</v>
      </c>
      <c r="F35" s="74">
        <f>H35</f>
        <v>0</v>
      </c>
      <c r="G35" s="74"/>
      <c r="H35" s="74">
        <f>H37+H45+H48</f>
        <v>0</v>
      </c>
      <c r="I35" s="74"/>
      <c r="J35" s="74"/>
      <c r="K35" s="74"/>
    </row>
    <row r="36" spans="1:11" s="13" customFormat="1" ht="33.75">
      <c r="A36" s="75" t="s">
        <v>41</v>
      </c>
      <c r="B36" s="73">
        <v>211</v>
      </c>
      <c r="C36" s="72"/>
      <c r="D36" s="72"/>
      <c r="E36" s="72"/>
      <c r="F36" s="74">
        <f>G36+H36</f>
        <v>10270123.8</v>
      </c>
      <c r="G36" s="74">
        <f>G37</f>
        <v>10270123.8</v>
      </c>
      <c r="H36" s="74">
        <f>H37</f>
        <v>0</v>
      </c>
      <c r="I36" s="74"/>
      <c r="J36" s="74"/>
      <c r="K36" s="74"/>
    </row>
    <row r="37" spans="1:11" s="13" customFormat="1" ht="12.75">
      <c r="A37" s="75" t="s">
        <v>113</v>
      </c>
      <c r="B37" s="73"/>
      <c r="C37" s="72"/>
      <c r="D37" s="72">
        <v>111</v>
      </c>
      <c r="E37" s="72"/>
      <c r="F37" s="74">
        <f>F38+F40+F44+F42+F43</f>
        <v>10270123.8</v>
      </c>
      <c r="G37" s="74">
        <f>G38+G40+G42+G43</f>
        <v>10270123.8</v>
      </c>
      <c r="H37" s="74">
        <f>H44</f>
        <v>0</v>
      </c>
      <c r="I37" s="74"/>
      <c r="J37" s="74"/>
      <c r="K37" s="74"/>
    </row>
    <row r="38" spans="1:11" s="13" customFormat="1" ht="12.75">
      <c r="A38" s="75" t="s">
        <v>112</v>
      </c>
      <c r="B38" s="73"/>
      <c r="C38" s="72" t="s">
        <v>100</v>
      </c>
      <c r="D38" s="72">
        <v>111</v>
      </c>
      <c r="E38" s="72">
        <v>211</v>
      </c>
      <c r="F38" s="74">
        <f aca="true" t="shared" si="0" ref="F38:F43">G38</f>
        <v>7808920.6</v>
      </c>
      <c r="G38" s="74">
        <v>7808920.6</v>
      </c>
      <c r="H38" s="74"/>
      <c r="I38" s="74"/>
      <c r="J38" s="74"/>
      <c r="K38" s="74"/>
    </row>
    <row r="39" spans="1:11" s="13" customFormat="1" ht="22.5">
      <c r="A39" s="75" t="s">
        <v>165</v>
      </c>
      <c r="B39" s="73"/>
      <c r="C39" s="72" t="s">
        <v>100</v>
      </c>
      <c r="D39" s="72">
        <v>111</v>
      </c>
      <c r="E39" s="72">
        <v>266</v>
      </c>
      <c r="F39" s="74">
        <f t="shared" si="0"/>
        <v>28000</v>
      </c>
      <c r="G39" s="74">
        <v>28000</v>
      </c>
      <c r="H39" s="74"/>
      <c r="I39" s="74"/>
      <c r="J39" s="74"/>
      <c r="K39" s="74"/>
    </row>
    <row r="40" spans="1:11" s="13" customFormat="1" ht="12.75">
      <c r="A40" s="75" t="s">
        <v>112</v>
      </c>
      <c r="B40" s="73"/>
      <c r="C40" s="72" t="s">
        <v>101</v>
      </c>
      <c r="D40" s="72">
        <v>111</v>
      </c>
      <c r="E40" s="72">
        <v>211</v>
      </c>
      <c r="F40" s="74">
        <f t="shared" si="0"/>
        <v>2461203.2</v>
      </c>
      <c r="G40" s="74">
        <v>2461203.2</v>
      </c>
      <c r="H40" s="74"/>
      <c r="I40" s="74"/>
      <c r="J40" s="74"/>
      <c r="K40" s="74"/>
    </row>
    <row r="41" spans="1:11" s="13" customFormat="1" ht="22.5">
      <c r="A41" s="75" t="s">
        <v>165</v>
      </c>
      <c r="B41" s="73"/>
      <c r="C41" s="72" t="s">
        <v>101</v>
      </c>
      <c r="D41" s="72">
        <v>111</v>
      </c>
      <c r="E41" s="72">
        <v>266</v>
      </c>
      <c r="F41" s="74">
        <f t="shared" si="0"/>
        <v>25000</v>
      </c>
      <c r="G41" s="74">
        <v>25000</v>
      </c>
      <c r="H41" s="74"/>
      <c r="I41" s="74"/>
      <c r="J41" s="74"/>
      <c r="K41" s="74"/>
    </row>
    <row r="42" spans="1:11" s="13" customFormat="1" ht="12.75">
      <c r="A42" s="75" t="s">
        <v>112</v>
      </c>
      <c r="B42" s="73"/>
      <c r="C42" s="72" t="s">
        <v>152</v>
      </c>
      <c r="D42" s="72">
        <v>111</v>
      </c>
      <c r="E42" s="72">
        <v>211</v>
      </c>
      <c r="F42" s="74">
        <f t="shared" si="0"/>
        <v>0</v>
      </c>
      <c r="G42" s="74">
        <v>0</v>
      </c>
      <c r="H42" s="74"/>
      <c r="I42" s="74"/>
      <c r="J42" s="74"/>
      <c r="K42" s="74"/>
    </row>
    <row r="43" spans="1:11" s="13" customFormat="1" ht="12.75">
      <c r="A43" s="75" t="s">
        <v>112</v>
      </c>
      <c r="B43" s="73"/>
      <c r="C43" s="72" t="s">
        <v>153</v>
      </c>
      <c r="D43" s="72">
        <v>111</v>
      </c>
      <c r="E43" s="72">
        <v>211</v>
      </c>
      <c r="F43" s="74">
        <f t="shared" si="0"/>
        <v>0</v>
      </c>
      <c r="G43" s="74">
        <v>0</v>
      </c>
      <c r="H43" s="74"/>
      <c r="I43" s="74"/>
      <c r="J43" s="74"/>
      <c r="K43" s="74"/>
    </row>
    <row r="44" spans="1:11" s="13" customFormat="1" ht="12.75">
      <c r="A44" s="75" t="s">
        <v>112</v>
      </c>
      <c r="B44" s="73"/>
      <c r="C44" s="72" t="s">
        <v>103</v>
      </c>
      <c r="D44" s="72">
        <v>111</v>
      </c>
      <c r="E44" s="72">
        <v>211</v>
      </c>
      <c r="F44" s="74">
        <f>H44</f>
        <v>0</v>
      </c>
      <c r="G44" s="74"/>
      <c r="H44" s="74">
        <v>0</v>
      </c>
      <c r="I44" s="74"/>
      <c r="J44" s="74"/>
      <c r="K44" s="74"/>
    </row>
    <row r="45" spans="1:11" s="13" customFormat="1" ht="22.5">
      <c r="A45" s="75" t="s">
        <v>114</v>
      </c>
      <c r="B45" s="73"/>
      <c r="C45" s="72"/>
      <c r="D45" s="72">
        <v>112</v>
      </c>
      <c r="E45" s="72"/>
      <c r="F45" s="74">
        <f>F46+F47</f>
        <v>3650</v>
      </c>
      <c r="G45" s="74">
        <f>G46+G47</f>
        <v>3650</v>
      </c>
      <c r="H45" s="74"/>
      <c r="I45" s="74"/>
      <c r="J45" s="74"/>
      <c r="K45" s="74"/>
    </row>
    <row r="46" spans="1:11" s="13" customFormat="1" ht="22.5">
      <c r="A46" s="75" t="s">
        <v>165</v>
      </c>
      <c r="B46" s="73"/>
      <c r="C46" s="72" t="s">
        <v>100</v>
      </c>
      <c r="D46" s="72">
        <v>112</v>
      </c>
      <c r="E46" s="72">
        <v>266</v>
      </c>
      <c r="F46" s="74">
        <f>G46</f>
        <v>2000</v>
      </c>
      <c r="G46" s="74">
        <v>2000</v>
      </c>
      <c r="H46" s="74"/>
      <c r="I46" s="74"/>
      <c r="J46" s="74"/>
      <c r="K46" s="74"/>
    </row>
    <row r="47" spans="1:11" s="13" customFormat="1" ht="22.5">
      <c r="A47" s="75" t="s">
        <v>165</v>
      </c>
      <c r="B47" s="73"/>
      <c r="C47" s="72" t="s">
        <v>101</v>
      </c>
      <c r="D47" s="72">
        <v>112</v>
      </c>
      <c r="E47" s="72">
        <v>266</v>
      </c>
      <c r="F47" s="74">
        <f>G47</f>
        <v>1650</v>
      </c>
      <c r="G47" s="74">
        <v>1650</v>
      </c>
      <c r="H47" s="74"/>
      <c r="I47" s="74"/>
      <c r="J47" s="74"/>
      <c r="K47" s="74"/>
    </row>
    <row r="48" spans="1:11" s="13" customFormat="1" ht="33.75">
      <c r="A48" s="75" t="s">
        <v>115</v>
      </c>
      <c r="B48" s="73"/>
      <c r="C48" s="72"/>
      <c r="D48" s="72">
        <v>119</v>
      </c>
      <c r="E48" s="72"/>
      <c r="F48" s="74">
        <f>F49+F51+F53+F50+F52</f>
        <v>3117583.39</v>
      </c>
      <c r="G48" s="74">
        <f>G49+G51+G50+G52</f>
        <v>3117583.39</v>
      </c>
      <c r="H48" s="74">
        <f>H53</f>
        <v>0</v>
      </c>
      <c r="I48" s="74"/>
      <c r="J48" s="74"/>
      <c r="K48" s="74"/>
    </row>
    <row r="49" spans="1:11" s="13" customFormat="1" ht="15.75" customHeight="1">
      <c r="A49" s="75" t="s">
        <v>106</v>
      </c>
      <c r="B49" s="73"/>
      <c r="C49" s="72" t="s">
        <v>100</v>
      </c>
      <c r="D49" s="72">
        <v>119</v>
      </c>
      <c r="E49" s="72">
        <v>213</v>
      </c>
      <c r="F49" s="74">
        <f>G49</f>
        <v>2366750.02</v>
      </c>
      <c r="G49" s="74">
        <v>2366750.02</v>
      </c>
      <c r="H49" s="74"/>
      <c r="I49" s="74"/>
      <c r="J49" s="74"/>
      <c r="K49" s="74"/>
    </row>
    <row r="50" spans="1:11" s="13" customFormat="1" ht="15.75" customHeight="1">
      <c r="A50" s="75" t="s">
        <v>106</v>
      </c>
      <c r="B50" s="73"/>
      <c r="C50" s="72" t="s">
        <v>101</v>
      </c>
      <c r="D50" s="72">
        <v>119</v>
      </c>
      <c r="E50" s="72">
        <v>213</v>
      </c>
      <c r="F50" s="74">
        <f>G50</f>
        <v>750833.37</v>
      </c>
      <c r="G50" s="74">
        <v>750833.37</v>
      </c>
      <c r="H50" s="74"/>
      <c r="I50" s="74"/>
      <c r="J50" s="74"/>
      <c r="K50" s="74"/>
    </row>
    <row r="51" spans="1:11" s="13" customFormat="1" ht="13.5" customHeight="1">
      <c r="A51" s="75" t="s">
        <v>106</v>
      </c>
      <c r="B51" s="73"/>
      <c r="C51" s="72" t="s">
        <v>152</v>
      </c>
      <c r="D51" s="72">
        <v>119</v>
      </c>
      <c r="E51" s="72">
        <v>213</v>
      </c>
      <c r="F51" s="74">
        <f>G51</f>
        <v>0</v>
      </c>
      <c r="G51" s="74">
        <v>0</v>
      </c>
      <c r="H51" s="74"/>
      <c r="I51" s="74"/>
      <c r="J51" s="74"/>
      <c r="K51" s="74"/>
    </row>
    <row r="52" spans="1:11" s="13" customFormat="1" ht="13.5" customHeight="1">
      <c r="A52" s="75" t="s">
        <v>106</v>
      </c>
      <c r="B52" s="73"/>
      <c r="C52" s="72" t="s">
        <v>153</v>
      </c>
      <c r="D52" s="72">
        <v>119</v>
      </c>
      <c r="E52" s="72">
        <v>213</v>
      </c>
      <c r="F52" s="74">
        <f>G52</f>
        <v>0</v>
      </c>
      <c r="G52" s="74">
        <v>0</v>
      </c>
      <c r="H52" s="74"/>
      <c r="I52" s="74"/>
      <c r="J52" s="74"/>
      <c r="K52" s="74"/>
    </row>
    <row r="53" spans="1:11" s="13" customFormat="1" ht="12.75" customHeight="1">
      <c r="A53" s="75" t="s">
        <v>106</v>
      </c>
      <c r="B53" s="73"/>
      <c r="C53" s="72" t="s">
        <v>103</v>
      </c>
      <c r="D53" s="72">
        <v>119</v>
      </c>
      <c r="E53" s="72">
        <v>213</v>
      </c>
      <c r="F53" s="74">
        <f>H53</f>
        <v>0</v>
      </c>
      <c r="G53" s="74"/>
      <c r="H53" s="74">
        <v>0</v>
      </c>
      <c r="I53" s="74"/>
      <c r="J53" s="74"/>
      <c r="K53" s="74"/>
    </row>
    <row r="54" spans="1:11" s="13" customFormat="1" ht="12.75" customHeight="1">
      <c r="A54" s="75" t="s">
        <v>40</v>
      </c>
      <c r="B54" s="73">
        <v>220</v>
      </c>
      <c r="C54" s="72"/>
      <c r="D54" s="72"/>
      <c r="E54" s="72"/>
      <c r="F54" s="74">
        <f>F57</f>
        <v>0</v>
      </c>
      <c r="G54" s="74"/>
      <c r="H54" s="74">
        <f>H57</f>
        <v>0</v>
      </c>
      <c r="I54" s="74"/>
      <c r="J54" s="74"/>
      <c r="K54" s="74"/>
    </row>
    <row r="55" spans="1:11" s="13" customFormat="1" ht="12.75">
      <c r="A55" s="75" t="s">
        <v>9</v>
      </c>
      <c r="B55" s="72"/>
      <c r="C55" s="72"/>
      <c r="D55" s="72"/>
      <c r="E55" s="72"/>
      <c r="F55" s="74"/>
      <c r="G55" s="74"/>
      <c r="H55" s="74"/>
      <c r="I55" s="74"/>
      <c r="J55" s="74"/>
      <c r="K55" s="74"/>
    </row>
    <row r="56" spans="1:11" s="13" customFormat="1" ht="33.75">
      <c r="A56" s="75" t="s">
        <v>116</v>
      </c>
      <c r="B56" s="72"/>
      <c r="C56" s="72"/>
      <c r="D56" s="72">
        <v>321</v>
      </c>
      <c r="E56" s="72"/>
      <c r="F56" s="74">
        <f>F57</f>
        <v>0</v>
      </c>
      <c r="G56" s="74"/>
      <c r="H56" s="74">
        <f>H57</f>
        <v>0</v>
      </c>
      <c r="I56" s="74"/>
      <c r="J56" s="74"/>
      <c r="K56" s="74"/>
    </row>
    <row r="57" spans="1:11" s="13" customFormat="1" ht="12.75">
      <c r="A57" s="75" t="s">
        <v>117</v>
      </c>
      <c r="B57" s="72"/>
      <c r="C57" s="72" t="s">
        <v>104</v>
      </c>
      <c r="D57" s="72">
        <v>321</v>
      </c>
      <c r="E57" s="72">
        <v>262</v>
      </c>
      <c r="F57" s="74">
        <f>H57</f>
        <v>0</v>
      </c>
      <c r="G57" s="74"/>
      <c r="H57" s="74">
        <v>0</v>
      </c>
      <c r="I57" s="74"/>
      <c r="J57" s="74"/>
      <c r="K57" s="74"/>
    </row>
    <row r="58" spans="1:11" s="13" customFormat="1" ht="12.75">
      <c r="A58" s="75" t="s">
        <v>39</v>
      </c>
      <c r="B58" s="73">
        <v>230</v>
      </c>
      <c r="C58" s="72"/>
      <c r="D58" s="72"/>
      <c r="E58" s="72"/>
      <c r="F58" s="74">
        <f>F61+F63</f>
        <v>47159.1</v>
      </c>
      <c r="G58" s="74">
        <f>G61+G63</f>
        <v>47159.1</v>
      </c>
      <c r="H58" s="74"/>
      <c r="I58" s="74"/>
      <c r="J58" s="74"/>
      <c r="K58" s="74"/>
    </row>
    <row r="59" spans="1:11" s="13" customFormat="1" ht="12.75">
      <c r="A59" s="75" t="s">
        <v>9</v>
      </c>
      <c r="B59" s="72"/>
      <c r="C59" s="72"/>
      <c r="D59" s="72"/>
      <c r="E59" s="72"/>
      <c r="F59" s="74"/>
      <c r="G59" s="74"/>
      <c r="H59" s="74"/>
      <c r="I59" s="74"/>
      <c r="J59" s="74"/>
      <c r="K59" s="74"/>
    </row>
    <row r="60" spans="1:11" s="13" customFormat="1" ht="22.5">
      <c r="A60" s="75" t="s">
        <v>118</v>
      </c>
      <c r="B60" s="72"/>
      <c r="C60" s="72"/>
      <c r="D60" s="72">
        <v>851</v>
      </c>
      <c r="E60" s="72"/>
      <c r="F60" s="74">
        <f>F61</f>
        <v>39386</v>
      </c>
      <c r="G60" s="74">
        <f>G61</f>
        <v>39386</v>
      </c>
      <c r="H60" s="74"/>
      <c r="I60" s="74"/>
      <c r="J60" s="74"/>
      <c r="K60" s="74"/>
    </row>
    <row r="61" spans="1:11" s="13" customFormat="1" ht="12.75">
      <c r="A61" s="75" t="s">
        <v>167</v>
      </c>
      <c r="B61" s="72"/>
      <c r="C61" s="72" t="s">
        <v>101</v>
      </c>
      <c r="D61" s="72">
        <v>851</v>
      </c>
      <c r="E61" s="72">
        <v>291</v>
      </c>
      <c r="F61" s="74">
        <f>G61</f>
        <v>39386</v>
      </c>
      <c r="G61" s="74">
        <v>39386</v>
      </c>
      <c r="H61" s="74"/>
      <c r="I61" s="74"/>
      <c r="J61" s="74"/>
      <c r="K61" s="74"/>
    </row>
    <row r="62" spans="1:11" s="13" customFormat="1" ht="12.75">
      <c r="A62" s="75" t="s">
        <v>119</v>
      </c>
      <c r="B62" s="72"/>
      <c r="C62" s="72"/>
      <c r="D62" s="72">
        <v>852</v>
      </c>
      <c r="E62" s="72"/>
      <c r="F62" s="74">
        <f>F63</f>
        <v>7773.1</v>
      </c>
      <c r="G62" s="74">
        <f>G63</f>
        <v>7773.1</v>
      </c>
      <c r="H62" s="74"/>
      <c r="I62" s="74"/>
      <c r="J62" s="74"/>
      <c r="K62" s="74"/>
    </row>
    <row r="63" spans="1:11" s="13" customFormat="1" ht="12.75">
      <c r="A63" s="75" t="s">
        <v>167</v>
      </c>
      <c r="B63" s="72"/>
      <c r="C63" s="72" t="s">
        <v>101</v>
      </c>
      <c r="D63" s="72">
        <v>852</v>
      </c>
      <c r="E63" s="72">
        <v>291</v>
      </c>
      <c r="F63" s="74">
        <f>G63</f>
        <v>7773.1</v>
      </c>
      <c r="G63" s="74">
        <v>7773.1</v>
      </c>
      <c r="H63" s="74"/>
      <c r="I63" s="74"/>
      <c r="J63" s="74"/>
      <c r="K63" s="74"/>
    </row>
    <row r="64" spans="1:11" s="13" customFormat="1" ht="12.75">
      <c r="A64" s="75" t="s">
        <v>38</v>
      </c>
      <c r="B64" s="73">
        <v>240</v>
      </c>
      <c r="C64" s="72"/>
      <c r="D64" s="72"/>
      <c r="E64" s="72"/>
      <c r="F64" s="74"/>
      <c r="G64" s="74"/>
      <c r="H64" s="74"/>
      <c r="I64" s="74"/>
      <c r="J64" s="74"/>
      <c r="K64" s="74"/>
    </row>
    <row r="65" spans="1:11" s="13" customFormat="1" ht="22.5">
      <c r="A65" s="75" t="s">
        <v>37</v>
      </c>
      <c r="B65" s="73">
        <v>250</v>
      </c>
      <c r="C65" s="72"/>
      <c r="D65" s="72"/>
      <c r="E65" s="72"/>
      <c r="F65" s="74"/>
      <c r="G65" s="74"/>
      <c r="H65" s="74"/>
      <c r="I65" s="74"/>
      <c r="J65" s="74"/>
      <c r="K65" s="74"/>
    </row>
    <row r="66" spans="1:11" s="13" customFormat="1" ht="12.75">
      <c r="A66" s="75" t="s">
        <v>36</v>
      </c>
      <c r="B66" s="73">
        <v>260</v>
      </c>
      <c r="C66" s="73"/>
      <c r="D66" s="73"/>
      <c r="E66" s="73"/>
      <c r="F66" s="74">
        <f>F67</f>
        <v>7263100.1</v>
      </c>
      <c r="G66" s="74">
        <f>G67</f>
        <v>5652984.73</v>
      </c>
      <c r="H66" s="74">
        <f>H67</f>
        <v>0</v>
      </c>
      <c r="I66" s="74"/>
      <c r="J66" s="74">
        <f>J85+J80</f>
        <v>1610115.37</v>
      </c>
      <c r="K66" s="74"/>
    </row>
    <row r="67" spans="1:11" s="13" customFormat="1" ht="12.75">
      <c r="A67" s="75" t="s">
        <v>149</v>
      </c>
      <c r="B67" s="73"/>
      <c r="C67" s="73"/>
      <c r="D67" s="73">
        <v>244</v>
      </c>
      <c r="E67" s="73"/>
      <c r="F67" s="74">
        <f>SUM(F68:F86)</f>
        <v>7263100.1</v>
      </c>
      <c r="G67" s="74">
        <f>SUM(G68:G86)</f>
        <v>5652984.73</v>
      </c>
      <c r="H67" s="74">
        <f>SUM(H68:H85)</f>
        <v>0</v>
      </c>
      <c r="I67" s="74"/>
      <c r="J67" s="74">
        <f>J85+J80</f>
        <v>1610115.37</v>
      </c>
      <c r="K67" s="74"/>
    </row>
    <row r="68" spans="1:11" s="13" customFormat="1" ht="12.75">
      <c r="A68" s="75" t="s">
        <v>107</v>
      </c>
      <c r="B68" s="73"/>
      <c r="C68" s="75" t="s">
        <v>100</v>
      </c>
      <c r="D68" s="73">
        <v>244</v>
      </c>
      <c r="E68" s="73">
        <v>221</v>
      </c>
      <c r="F68" s="74">
        <f>G68</f>
        <v>2905.31</v>
      </c>
      <c r="G68" s="74">
        <v>2905.31</v>
      </c>
      <c r="H68" s="74"/>
      <c r="I68" s="74"/>
      <c r="J68" s="74"/>
      <c r="K68" s="74"/>
    </row>
    <row r="69" spans="1:11" s="13" customFormat="1" ht="12.75">
      <c r="A69" s="75" t="s">
        <v>111</v>
      </c>
      <c r="B69" s="73"/>
      <c r="C69" s="72" t="s">
        <v>101</v>
      </c>
      <c r="D69" s="73">
        <v>244</v>
      </c>
      <c r="E69" s="73">
        <v>223</v>
      </c>
      <c r="F69" s="74">
        <f>G69</f>
        <v>1926741.36</v>
      </c>
      <c r="G69" s="74">
        <v>1926741.36</v>
      </c>
      <c r="H69" s="74"/>
      <c r="I69" s="74"/>
      <c r="J69" s="74"/>
      <c r="K69" s="74"/>
    </row>
    <row r="70" spans="1:11" s="13" customFormat="1" ht="12.75">
      <c r="A70" s="75" t="s">
        <v>111</v>
      </c>
      <c r="B70" s="73"/>
      <c r="C70" s="72" t="s">
        <v>158</v>
      </c>
      <c r="D70" s="73">
        <v>244</v>
      </c>
      <c r="E70" s="73">
        <v>223</v>
      </c>
      <c r="F70" s="74">
        <f>H70</f>
        <v>0</v>
      </c>
      <c r="G70" s="74"/>
      <c r="H70" s="74">
        <v>0</v>
      </c>
      <c r="I70" s="74"/>
      <c r="J70" s="74"/>
      <c r="K70" s="74"/>
    </row>
    <row r="71" spans="1:11" s="13" customFormat="1" ht="12.75">
      <c r="A71" s="75" t="s">
        <v>108</v>
      </c>
      <c r="B71" s="73"/>
      <c r="C71" s="72" t="s">
        <v>101</v>
      </c>
      <c r="D71" s="73">
        <v>244</v>
      </c>
      <c r="E71" s="73">
        <v>225</v>
      </c>
      <c r="F71" s="74">
        <f>G71</f>
        <v>245000</v>
      </c>
      <c r="G71" s="74">
        <v>245000</v>
      </c>
      <c r="H71" s="74"/>
      <c r="I71" s="74"/>
      <c r="J71" s="74"/>
      <c r="K71" s="74"/>
    </row>
    <row r="72" spans="1:11" s="13" customFormat="1" ht="12.75">
      <c r="A72" s="75" t="s">
        <v>108</v>
      </c>
      <c r="B72" s="73"/>
      <c r="C72" s="72" t="s">
        <v>156</v>
      </c>
      <c r="D72" s="73">
        <v>244</v>
      </c>
      <c r="E72" s="73">
        <v>225</v>
      </c>
      <c r="F72" s="74">
        <f>H72</f>
        <v>0</v>
      </c>
      <c r="G72" s="74"/>
      <c r="H72" s="74">
        <v>0</v>
      </c>
      <c r="I72" s="74"/>
      <c r="J72" s="74"/>
      <c r="K72" s="74"/>
    </row>
    <row r="73" spans="1:11" s="13" customFormat="1" ht="12.75">
      <c r="A73" s="75" t="s">
        <v>109</v>
      </c>
      <c r="B73" s="73"/>
      <c r="C73" s="72" t="s">
        <v>101</v>
      </c>
      <c r="D73" s="73">
        <v>244</v>
      </c>
      <c r="E73" s="73">
        <v>226</v>
      </c>
      <c r="F73" s="74">
        <f>G73</f>
        <v>180000</v>
      </c>
      <c r="G73" s="74">
        <v>180000</v>
      </c>
      <c r="H73" s="74"/>
      <c r="I73" s="74"/>
      <c r="J73" s="74"/>
      <c r="K73" s="74"/>
    </row>
    <row r="74" spans="1:11" s="13" customFormat="1" ht="12.75">
      <c r="A74" s="75" t="s">
        <v>109</v>
      </c>
      <c r="B74" s="73"/>
      <c r="C74" s="75" t="s">
        <v>104</v>
      </c>
      <c r="D74" s="73">
        <v>244</v>
      </c>
      <c r="E74" s="73">
        <v>226</v>
      </c>
      <c r="F74" s="74">
        <f>H74</f>
        <v>0</v>
      </c>
      <c r="G74" s="74"/>
      <c r="H74" s="74">
        <v>0</v>
      </c>
      <c r="I74" s="74"/>
      <c r="J74" s="74"/>
      <c r="K74" s="74"/>
    </row>
    <row r="75" spans="1:11" s="13" customFormat="1" ht="12.75">
      <c r="A75" s="75" t="s">
        <v>109</v>
      </c>
      <c r="B75" s="73"/>
      <c r="C75" s="72" t="s">
        <v>158</v>
      </c>
      <c r="D75" s="73">
        <v>244</v>
      </c>
      <c r="E75" s="73">
        <v>226</v>
      </c>
      <c r="F75" s="74">
        <f>H75</f>
        <v>0</v>
      </c>
      <c r="G75" s="74"/>
      <c r="H75" s="74">
        <v>0</v>
      </c>
      <c r="I75" s="74"/>
      <c r="J75" s="74"/>
      <c r="K75" s="74"/>
    </row>
    <row r="76" spans="1:11" s="13" customFormat="1" ht="12.75">
      <c r="A76" s="75" t="s">
        <v>168</v>
      </c>
      <c r="B76" s="73"/>
      <c r="C76" s="72" t="s">
        <v>101</v>
      </c>
      <c r="D76" s="73">
        <v>244</v>
      </c>
      <c r="E76" s="73">
        <v>228</v>
      </c>
      <c r="F76" s="74">
        <f>G76</f>
        <v>145600</v>
      </c>
      <c r="G76" s="74">
        <v>145600</v>
      </c>
      <c r="H76" s="74"/>
      <c r="I76" s="74"/>
      <c r="J76" s="74"/>
      <c r="K76" s="74"/>
    </row>
    <row r="77" spans="1:11" s="13" customFormat="1" ht="12.75" customHeight="1">
      <c r="A77" s="75" t="s">
        <v>159</v>
      </c>
      <c r="B77" s="73"/>
      <c r="C77" s="72" t="s">
        <v>101</v>
      </c>
      <c r="D77" s="73">
        <v>244</v>
      </c>
      <c r="E77" s="73">
        <v>310</v>
      </c>
      <c r="F77" s="74">
        <f>G77</f>
        <v>35000</v>
      </c>
      <c r="G77" s="74">
        <v>35000</v>
      </c>
      <c r="H77" s="74"/>
      <c r="I77" s="74"/>
      <c r="J77" s="74"/>
      <c r="K77" s="74"/>
    </row>
    <row r="78" spans="1:11" s="13" customFormat="1" ht="20.25" customHeight="1">
      <c r="A78" s="75" t="s">
        <v>169</v>
      </c>
      <c r="B78" s="73"/>
      <c r="C78" s="72" t="s">
        <v>101</v>
      </c>
      <c r="D78" s="73">
        <v>244</v>
      </c>
      <c r="E78" s="73">
        <v>341</v>
      </c>
      <c r="F78" s="74">
        <f>G78</f>
        <v>12000</v>
      </c>
      <c r="G78" s="74">
        <v>12000</v>
      </c>
      <c r="H78" s="74"/>
      <c r="I78" s="74"/>
      <c r="J78" s="74"/>
      <c r="K78" s="74"/>
    </row>
    <row r="79" spans="1:11" s="13" customFormat="1" ht="20.25" customHeight="1">
      <c r="A79" s="75" t="s">
        <v>170</v>
      </c>
      <c r="B79" s="73"/>
      <c r="C79" s="72" t="s">
        <v>101</v>
      </c>
      <c r="D79" s="73">
        <v>244</v>
      </c>
      <c r="E79" s="73">
        <v>342</v>
      </c>
      <c r="F79" s="74">
        <f>G79</f>
        <v>2677481.23</v>
      </c>
      <c r="G79" s="74">
        <v>2677481.23</v>
      </c>
      <c r="H79" s="74"/>
      <c r="I79" s="74"/>
      <c r="J79" s="74"/>
      <c r="K79" s="74"/>
    </row>
    <row r="80" spans="1:11" s="13" customFormat="1" ht="20.25" customHeight="1">
      <c r="A80" s="75" t="s">
        <v>170</v>
      </c>
      <c r="B80" s="73"/>
      <c r="C80" s="72" t="s">
        <v>102</v>
      </c>
      <c r="D80" s="73">
        <v>244</v>
      </c>
      <c r="E80" s="73">
        <v>342</v>
      </c>
      <c r="F80" s="74">
        <f>J80</f>
        <v>1598125.1</v>
      </c>
      <c r="G80" s="74"/>
      <c r="H80" s="74"/>
      <c r="I80" s="74"/>
      <c r="J80" s="74">
        <v>1598125.1</v>
      </c>
      <c r="K80" s="74"/>
    </row>
    <row r="81" spans="1:11" s="13" customFormat="1" ht="12.75" customHeight="1">
      <c r="A81" s="75" t="s">
        <v>170</v>
      </c>
      <c r="B81" s="73"/>
      <c r="C81" s="72" t="s">
        <v>158</v>
      </c>
      <c r="D81" s="73">
        <v>244</v>
      </c>
      <c r="E81" s="73">
        <v>342</v>
      </c>
      <c r="F81" s="74">
        <f>H81</f>
        <v>0</v>
      </c>
      <c r="G81" s="74"/>
      <c r="H81" s="74">
        <v>0</v>
      </c>
      <c r="I81" s="74"/>
      <c r="J81" s="74"/>
      <c r="K81" s="74"/>
    </row>
    <row r="82" spans="1:11" s="13" customFormat="1" ht="20.25" customHeight="1">
      <c r="A82" s="75" t="s">
        <v>171</v>
      </c>
      <c r="B82" s="73"/>
      <c r="C82" s="72" t="s">
        <v>101</v>
      </c>
      <c r="D82" s="73">
        <v>244</v>
      </c>
      <c r="E82" s="73">
        <v>345</v>
      </c>
      <c r="F82" s="74">
        <f>G82</f>
        <v>50000</v>
      </c>
      <c r="G82" s="74">
        <v>50000</v>
      </c>
      <c r="H82" s="74"/>
      <c r="I82" s="74"/>
      <c r="J82" s="74"/>
      <c r="K82" s="74"/>
    </row>
    <row r="83" spans="1:11" s="13" customFormat="1" ht="21" customHeight="1">
      <c r="A83" s="75" t="s">
        <v>172</v>
      </c>
      <c r="B83" s="73"/>
      <c r="C83" s="75" t="s">
        <v>100</v>
      </c>
      <c r="D83" s="73">
        <v>244</v>
      </c>
      <c r="E83" s="73">
        <v>346</v>
      </c>
      <c r="F83" s="74">
        <f>G83</f>
        <v>140000</v>
      </c>
      <c r="G83" s="74">
        <v>140000</v>
      </c>
      <c r="H83" s="74"/>
      <c r="I83" s="74"/>
      <c r="J83" s="74"/>
      <c r="K83" s="74"/>
    </row>
    <row r="84" spans="1:11" s="13" customFormat="1" ht="24" customHeight="1">
      <c r="A84" s="75" t="s">
        <v>172</v>
      </c>
      <c r="B84" s="73"/>
      <c r="C84" s="72" t="s">
        <v>101</v>
      </c>
      <c r="D84" s="73">
        <v>244</v>
      </c>
      <c r="E84" s="73">
        <v>346</v>
      </c>
      <c r="F84" s="74">
        <f>G84</f>
        <v>150456.83</v>
      </c>
      <c r="G84" s="74">
        <v>150456.83</v>
      </c>
      <c r="H84" s="74"/>
      <c r="I84" s="74"/>
      <c r="J84" s="74"/>
      <c r="K84" s="74"/>
    </row>
    <row r="85" spans="1:11" s="13" customFormat="1" ht="21.75" customHeight="1">
      <c r="A85" s="75" t="s">
        <v>172</v>
      </c>
      <c r="B85" s="73"/>
      <c r="C85" s="72" t="s">
        <v>110</v>
      </c>
      <c r="D85" s="73">
        <v>244</v>
      </c>
      <c r="E85" s="73">
        <v>346</v>
      </c>
      <c r="F85" s="74">
        <f>J85</f>
        <v>11990.27</v>
      </c>
      <c r="G85" s="74"/>
      <c r="H85" s="74"/>
      <c r="I85" s="74"/>
      <c r="J85" s="74">
        <v>11990.27</v>
      </c>
      <c r="K85" s="74"/>
    </row>
    <row r="86" spans="1:11" s="13" customFormat="1" ht="33.75" customHeight="1">
      <c r="A86" s="75" t="s">
        <v>173</v>
      </c>
      <c r="B86" s="73"/>
      <c r="C86" s="72" t="s">
        <v>101</v>
      </c>
      <c r="D86" s="73">
        <v>244</v>
      </c>
      <c r="E86" s="73">
        <v>353</v>
      </c>
      <c r="F86" s="74">
        <f>G86</f>
        <v>87800</v>
      </c>
      <c r="G86" s="74">
        <v>87800</v>
      </c>
      <c r="H86" s="74"/>
      <c r="I86" s="74"/>
      <c r="J86" s="74"/>
      <c r="K86" s="74"/>
    </row>
    <row r="87" spans="1:11" s="13" customFormat="1" ht="12.75">
      <c r="A87" s="72" t="s">
        <v>35</v>
      </c>
      <c r="B87" s="73">
        <v>300</v>
      </c>
      <c r="C87" s="73" t="s">
        <v>27</v>
      </c>
      <c r="D87" s="73" t="s">
        <v>27</v>
      </c>
      <c r="E87" s="73" t="s">
        <v>27</v>
      </c>
      <c r="F87" s="74">
        <f aca="true" t="shared" si="1" ref="F87:H88">F88</f>
        <v>20754616.39</v>
      </c>
      <c r="G87" s="74">
        <f t="shared" si="1"/>
        <v>19144501.02</v>
      </c>
      <c r="H87" s="74">
        <f t="shared" si="1"/>
        <v>0</v>
      </c>
      <c r="I87" s="74"/>
      <c r="J87" s="74">
        <f>J88</f>
        <v>1610115.37</v>
      </c>
      <c r="K87" s="74"/>
    </row>
    <row r="88" spans="1:11" s="13" customFormat="1" ht="22.5">
      <c r="A88" s="75" t="s">
        <v>34</v>
      </c>
      <c r="B88" s="73">
        <v>310</v>
      </c>
      <c r="C88" s="72"/>
      <c r="D88" s="73"/>
      <c r="E88" s="72"/>
      <c r="F88" s="74">
        <f t="shared" si="1"/>
        <v>20754616.39</v>
      </c>
      <c r="G88" s="74">
        <f t="shared" si="1"/>
        <v>19144501.02</v>
      </c>
      <c r="H88" s="74">
        <f t="shared" si="1"/>
        <v>0</v>
      </c>
      <c r="I88" s="74"/>
      <c r="J88" s="74">
        <f>J94+J95</f>
        <v>1610115.37</v>
      </c>
      <c r="K88" s="74"/>
    </row>
    <row r="89" spans="1:11" s="13" customFormat="1" ht="12.75">
      <c r="A89" s="75" t="s">
        <v>120</v>
      </c>
      <c r="B89" s="73"/>
      <c r="C89" s="72"/>
      <c r="D89" s="73">
        <v>510</v>
      </c>
      <c r="E89" s="72"/>
      <c r="F89" s="74">
        <f>SUM(F90:F99)</f>
        <v>20754616.39</v>
      </c>
      <c r="G89" s="74">
        <f>SUM(G90:G99)</f>
        <v>19144501.02</v>
      </c>
      <c r="H89" s="74">
        <f>SUM(H90:H99)</f>
        <v>0</v>
      </c>
      <c r="I89" s="74"/>
      <c r="J89" s="74">
        <f>J94+J95</f>
        <v>1610115.37</v>
      </c>
      <c r="K89" s="74"/>
    </row>
    <row r="90" spans="1:11" s="13" customFormat="1" ht="12.75">
      <c r="A90" s="75"/>
      <c r="B90" s="73"/>
      <c r="C90" s="72" t="s">
        <v>100</v>
      </c>
      <c r="D90" s="73">
        <v>510</v>
      </c>
      <c r="E90" s="72"/>
      <c r="F90" s="74">
        <f>G90</f>
        <v>10348575.93</v>
      </c>
      <c r="G90" s="74">
        <v>10348575.93</v>
      </c>
      <c r="H90" s="74"/>
      <c r="I90" s="74"/>
      <c r="J90" s="74"/>
      <c r="K90" s="74"/>
    </row>
    <row r="91" spans="1:11" s="13" customFormat="1" ht="12.75">
      <c r="A91" s="75"/>
      <c r="B91" s="73"/>
      <c r="C91" s="72" t="s">
        <v>101</v>
      </c>
      <c r="D91" s="73">
        <v>510</v>
      </c>
      <c r="E91" s="72"/>
      <c r="F91" s="74">
        <f>G91</f>
        <v>8795925.09</v>
      </c>
      <c r="G91" s="74">
        <v>8795925.09</v>
      </c>
      <c r="H91" s="74"/>
      <c r="I91" s="74"/>
      <c r="J91" s="74"/>
      <c r="K91" s="74"/>
    </row>
    <row r="92" spans="1:11" s="13" customFormat="1" ht="12.75">
      <c r="A92" s="75"/>
      <c r="B92" s="73"/>
      <c r="C92" s="72" t="s">
        <v>152</v>
      </c>
      <c r="D92" s="73">
        <v>510</v>
      </c>
      <c r="E92" s="72"/>
      <c r="F92" s="74">
        <f>G92</f>
        <v>0</v>
      </c>
      <c r="G92" s="74">
        <v>0</v>
      </c>
      <c r="H92" s="74"/>
      <c r="I92" s="74"/>
      <c r="J92" s="74"/>
      <c r="K92" s="74"/>
    </row>
    <row r="93" spans="1:11" s="13" customFormat="1" ht="12.75">
      <c r="A93" s="75"/>
      <c r="B93" s="73"/>
      <c r="C93" s="72" t="s">
        <v>153</v>
      </c>
      <c r="D93" s="73">
        <v>510</v>
      </c>
      <c r="E93" s="72"/>
      <c r="F93" s="74">
        <f>G93</f>
        <v>0</v>
      </c>
      <c r="G93" s="74">
        <v>0</v>
      </c>
      <c r="H93" s="74"/>
      <c r="I93" s="74"/>
      <c r="J93" s="74"/>
      <c r="K93" s="74"/>
    </row>
    <row r="94" spans="1:11" s="13" customFormat="1" ht="12.75">
      <c r="A94" s="75"/>
      <c r="B94" s="73"/>
      <c r="C94" s="72" t="s">
        <v>102</v>
      </c>
      <c r="D94" s="73">
        <v>510</v>
      </c>
      <c r="E94" s="72"/>
      <c r="F94" s="74">
        <f>J94</f>
        <v>1598125.1</v>
      </c>
      <c r="G94" s="74"/>
      <c r="H94" s="74"/>
      <c r="I94" s="74"/>
      <c r="J94" s="74">
        <v>1598125.1</v>
      </c>
      <c r="K94" s="74"/>
    </row>
    <row r="95" spans="1:11" s="13" customFormat="1" ht="12.75">
      <c r="A95" s="75"/>
      <c r="B95" s="73"/>
      <c r="C95" s="72" t="s">
        <v>110</v>
      </c>
      <c r="D95" s="73">
        <v>510</v>
      </c>
      <c r="E95" s="72"/>
      <c r="F95" s="74">
        <f>J95</f>
        <v>11990.27</v>
      </c>
      <c r="G95" s="74"/>
      <c r="H95" s="74"/>
      <c r="I95" s="74"/>
      <c r="J95" s="74">
        <v>11990.27</v>
      </c>
      <c r="K95" s="74"/>
    </row>
    <row r="96" spans="1:11" s="13" customFormat="1" ht="12.75">
      <c r="A96" s="75"/>
      <c r="B96" s="73"/>
      <c r="C96" s="72" t="s">
        <v>104</v>
      </c>
      <c r="D96" s="73">
        <v>510</v>
      </c>
      <c r="E96" s="72"/>
      <c r="F96" s="74">
        <f>H96</f>
        <v>0</v>
      </c>
      <c r="G96" s="74"/>
      <c r="H96" s="74">
        <v>0</v>
      </c>
      <c r="I96" s="74"/>
      <c r="J96" s="74"/>
      <c r="K96" s="74"/>
    </row>
    <row r="97" spans="1:11" s="13" customFormat="1" ht="12.75">
      <c r="A97" s="75"/>
      <c r="B97" s="73"/>
      <c r="C97" s="72" t="s">
        <v>156</v>
      </c>
      <c r="D97" s="73">
        <v>510</v>
      </c>
      <c r="E97" s="72"/>
      <c r="F97" s="74">
        <f>H97</f>
        <v>0</v>
      </c>
      <c r="G97" s="74"/>
      <c r="H97" s="74">
        <v>0</v>
      </c>
      <c r="I97" s="74"/>
      <c r="J97" s="74"/>
      <c r="K97" s="74"/>
    </row>
    <row r="98" spans="1:11" s="13" customFormat="1" ht="12.75">
      <c r="A98" s="75"/>
      <c r="B98" s="73"/>
      <c r="C98" s="72" t="s">
        <v>103</v>
      </c>
      <c r="D98" s="73">
        <v>510</v>
      </c>
      <c r="E98" s="72"/>
      <c r="F98" s="74">
        <f>H98</f>
        <v>0</v>
      </c>
      <c r="G98" s="74"/>
      <c r="H98" s="74">
        <v>0</v>
      </c>
      <c r="I98" s="74"/>
      <c r="J98" s="74"/>
      <c r="K98" s="74"/>
    </row>
    <row r="99" spans="1:11" s="13" customFormat="1" ht="12.75">
      <c r="A99" s="75"/>
      <c r="B99" s="73"/>
      <c r="C99" s="72" t="s">
        <v>158</v>
      </c>
      <c r="D99" s="73">
        <v>510</v>
      </c>
      <c r="E99" s="72"/>
      <c r="F99" s="74">
        <f>H99</f>
        <v>0</v>
      </c>
      <c r="G99" s="74"/>
      <c r="H99" s="74">
        <v>0</v>
      </c>
      <c r="I99" s="74"/>
      <c r="J99" s="74"/>
      <c r="K99" s="74"/>
    </row>
    <row r="100" spans="1:11" s="13" customFormat="1" ht="12" customHeight="1">
      <c r="A100" s="75" t="s">
        <v>33</v>
      </c>
      <c r="B100" s="73">
        <v>320</v>
      </c>
      <c r="C100" s="72"/>
      <c r="D100" s="72"/>
      <c r="E100" s="72"/>
      <c r="F100" s="74"/>
      <c r="G100" s="74"/>
      <c r="H100" s="74"/>
      <c r="I100" s="74"/>
      <c r="J100" s="74"/>
      <c r="K100" s="74"/>
    </row>
    <row r="101" spans="1:11" s="13" customFormat="1" ht="12.75">
      <c r="A101" s="72" t="s">
        <v>32</v>
      </c>
      <c r="B101" s="73">
        <v>400</v>
      </c>
      <c r="C101" s="72"/>
      <c r="D101" s="72"/>
      <c r="E101" s="72"/>
      <c r="F101" s="74">
        <f aca="true" t="shared" si="2" ref="F101:H102">F102</f>
        <v>20754616.39</v>
      </c>
      <c r="G101" s="74">
        <f t="shared" si="2"/>
        <v>19144501.02</v>
      </c>
      <c r="H101" s="74">
        <f t="shared" si="2"/>
        <v>0</v>
      </c>
      <c r="I101" s="74"/>
      <c r="J101" s="74"/>
      <c r="K101" s="74"/>
    </row>
    <row r="102" spans="1:11" s="13" customFormat="1" ht="22.5">
      <c r="A102" s="75" t="s">
        <v>31</v>
      </c>
      <c r="B102" s="73">
        <v>410</v>
      </c>
      <c r="C102" s="72"/>
      <c r="D102" s="73"/>
      <c r="E102" s="72"/>
      <c r="F102" s="74">
        <f t="shared" si="2"/>
        <v>20754616.39</v>
      </c>
      <c r="G102" s="74">
        <f t="shared" si="2"/>
        <v>19144501.02</v>
      </c>
      <c r="H102" s="74">
        <f t="shared" si="2"/>
        <v>0</v>
      </c>
      <c r="I102" s="74"/>
      <c r="J102" s="74">
        <f>J108+J109</f>
        <v>1610115.37</v>
      </c>
      <c r="K102" s="74"/>
    </row>
    <row r="103" spans="1:11" s="13" customFormat="1" ht="12.75">
      <c r="A103" s="75" t="s">
        <v>121</v>
      </c>
      <c r="B103" s="73"/>
      <c r="C103" s="72"/>
      <c r="D103" s="73">
        <v>610</v>
      </c>
      <c r="E103" s="72"/>
      <c r="F103" s="74">
        <f>SUM(F104:F113)</f>
        <v>20754616.39</v>
      </c>
      <c r="G103" s="74">
        <f>SUM(G104:G113)</f>
        <v>19144501.02</v>
      </c>
      <c r="H103" s="74">
        <f>SUM(H104:H113)</f>
        <v>0</v>
      </c>
      <c r="I103" s="74"/>
      <c r="J103" s="74">
        <f>J108+J109</f>
        <v>1610115.37</v>
      </c>
      <c r="K103" s="74"/>
    </row>
    <row r="104" spans="1:11" s="13" customFormat="1" ht="12.75">
      <c r="A104" s="75"/>
      <c r="B104" s="73"/>
      <c r="C104" s="72" t="s">
        <v>100</v>
      </c>
      <c r="D104" s="73">
        <v>610</v>
      </c>
      <c r="E104" s="72"/>
      <c r="F104" s="74">
        <f>G104</f>
        <v>10348575.93</v>
      </c>
      <c r="G104" s="74">
        <v>10348575.93</v>
      </c>
      <c r="H104" s="74"/>
      <c r="I104" s="74"/>
      <c r="J104" s="74"/>
      <c r="K104" s="74"/>
    </row>
    <row r="105" spans="1:11" s="13" customFormat="1" ht="12.75">
      <c r="A105" s="75"/>
      <c r="B105" s="73"/>
      <c r="C105" s="72" t="s">
        <v>101</v>
      </c>
      <c r="D105" s="73">
        <v>610</v>
      </c>
      <c r="E105" s="72"/>
      <c r="F105" s="74">
        <f>G105</f>
        <v>8795925.09</v>
      </c>
      <c r="G105" s="74">
        <v>8795925.09</v>
      </c>
      <c r="H105" s="74"/>
      <c r="I105" s="74"/>
      <c r="J105" s="74"/>
      <c r="K105" s="74"/>
    </row>
    <row r="106" spans="1:11" s="13" customFormat="1" ht="12.75">
      <c r="A106" s="75"/>
      <c r="B106" s="73"/>
      <c r="C106" s="72" t="s">
        <v>152</v>
      </c>
      <c r="D106" s="73">
        <v>610</v>
      </c>
      <c r="E106" s="72"/>
      <c r="F106" s="74">
        <f>G106</f>
        <v>0</v>
      </c>
      <c r="G106" s="74">
        <v>0</v>
      </c>
      <c r="H106" s="74"/>
      <c r="I106" s="74"/>
      <c r="J106" s="74"/>
      <c r="K106" s="74"/>
    </row>
    <row r="107" spans="1:11" s="13" customFormat="1" ht="12.75">
      <c r="A107" s="75"/>
      <c r="B107" s="73"/>
      <c r="C107" s="72" t="s">
        <v>153</v>
      </c>
      <c r="D107" s="73">
        <v>610</v>
      </c>
      <c r="E107" s="72"/>
      <c r="F107" s="74">
        <f>G107</f>
        <v>0</v>
      </c>
      <c r="G107" s="74">
        <v>0</v>
      </c>
      <c r="H107" s="74"/>
      <c r="I107" s="74"/>
      <c r="J107" s="74"/>
      <c r="K107" s="74"/>
    </row>
    <row r="108" spans="1:11" s="13" customFormat="1" ht="12.75">
      <c r="A108" s="75"/>
      <c r="B108" s="73"/>
      <c r="C108" s="72" t="s">
        <v>102</v>
      </c>
      <c r="D108" s="73">
        <v>610</v>
      </c>
      <c r="E108" s="72"/>
      <c r="F108" s="74">
        <f>J108</f>
        <v>1598125.1</v>
      </c>
      <c r="G108" s="74"/>
      <c r="H108" s="74"/>
      <c r="I108" s="74"/>
      <c r="J108" s="74">
        <v>1598125.1</v>
      </c>
      <c r="K108" s="74"/>
    </row>
    <row r="109" spans="1:11" s="13" customFormat="1" ht="12.75">
      <c r="A109" s="75"/>
      <c r="B109" s="73"/>
      <c r="C109" s="72" t="s">
        <v>110</v>
      </c>
      <c r="D109" s="73">
        <v>610</v>
      </c>
      <c r="E109" s="72"/>
      <c r="F109" s="74">
        <f>J109</f>
        <v>11990.27</v>
      </c>
      <c r="G109" s="74"/>
      <c r="H109" s="74"/>
      <c r="I109" s="74"/>
      <c r="J109" s="74">
        <v>11990.27</v>
      </c>
      <c r="K109" s="74"/>
    </row>
    <row r="110" spans="1:11" s="13" customFormat="1" ht="12.75">
      <c r="A110" s="75"/>
      <c r="B110" s="73"/>
      <c r="C110" s="72" t="s">
        <v>104</v>
      </c>
      <c r="D110" s="73">
        <v>610</v>
      </c>
      <c r="E110" s="72"/>
      <c r="F110" s="74">
        <f>H110</f>
        <v>0</v>
      </c>
      <c r="G110" s="74"/>
      <c r="H110" s="74">
        <v>0</v>
      </c>
      <c r="I110" s="74"/>
      <c r="J110" s="74"/>
      <c r="K110" s="74"/>
    </row>
    <row r="111" spans="1:11" s="13" customFormat="1" ht="12.75">
      <c r="A111" s="75"/>
      <c r="B111" s="73"/>
      <c r="C111" s="72" t="s">
        <v>156</v>
      </c>
      <c r="D111" s="73">
        <v>610</v>
      </c>
      <c r="E111" s="72"/>
      <c r="F111" s="74">
        <f>H111</f>
        <v>0</v>
      </c>
      <c r="G111" s="74"/>
      <c r="H111" s="74">
        <v>0</v>
      </c>
      <c r="I111" s="74"/>
      <c r="J111" s="74"/>
      <c r="K111" s="74"/>
    </row>
    <row r="112" spans="1:11" s="13" customFormat="1" ht="12.75">
      <c r="A112" s="75"/>
      <c r="B112" s="73"/>
      <c r="C112" s="72" t="s">
        <v>103</v>
      </c>
      <c r="D112" s="73">
        <v>610</v>
      </c>
      <c r="E112" s="72"/>
      <c r="F112" s="74">
        <f>H112</f>
        <v>0</v>
      </c>
      <c r="G112" s="74"/>
      <c r="H112" s="74">
        <v>0</v>
      </c>
      <c r="I112" s="74"/>
      <c r="J112" s="74"/>
      <c r="K112" s="74"/>
    </row>
    <row r="113" spans="1:11" s="13" customFormat="1" ht="12.75">
      <c r="A113" s="75"/>
      <c r="B113" s="73"/>
      <c r="C113" s="72" t="s">
        <v>158</v>
      </c>
      <c r="D113" s="73">
        <v>610</v>
      </c>
      <c r="E113" s="72"/>
      <c r="F113" s="74">
        <f>H113</f>
        <v>0</v>
      </c>
      <c r="G113" s="74"/>
      <c r="H113" s="74">
        <v>0</v>
      </c>
      <c r="I113" s="74"/>
      <c r="J113" s="74"/>
      <c r="K113" s="74"/>
    </row>
    <row r="114" spans="1:11" s="13" customFormat="1" ht="12.75">
      <c r="A114" s="75" t="s">
        <v>30</v>
      </c>
      <c r="B114" s="73">
        <v>420</v>
      </c>
      <c r="C114" s="72"/>
      <c r="D114" s="72"/>
      <c r="E114" s="72"/>
      <c r="F114" s="74"/>
      <c r="G114" s="74"/>
      <c r="H114" s="74"/>
      <c r="I114" s="74"/>
      <c r="J114" s="74"/>
      <c r="K114" s="74"/>
    </row>
    <row r="115" spans="1:11" s="13" customFormat="1" ht="12.75">
      <c r="A115" s="72" t="s">
        <v>29</v>
      </c>
      <c r="B115" s="73">
        <v>500</v>
      </c>
      <c r="C115" s="73" t="s">
        <v>27</v>
      </c>
      <c r="D115" s="73" t="s">
        <v>27</v>
      </c>
      <c r="E115" s="73" t="s">
        <v>27</v>
      </c>
      <c r="F115" s="74">
        <f>G115+H115+J115</f>
        <v>11990.27</v>
      </c>
      <c r="G115" s="74"/>
      <c r="H115" s="74"/>
      <c r="I115" s="74"/>
      <c r="J115" s="74">
        <v>11990.27</v>
      </c>
      <c r="K115" s="74"/>
    </row>
    <row r="116" spans="1:11" s="13" customFormat="1" ht="12.75">
      <c r="A116" s="70" t="s">
        <v>28</v>
      </c>
      <c r="B116" s="69">
        <v>600</v>
      </c>
      <c r="C116" s="69" t="s">
        <v>27</v>
      </c>
      <c r="D116" s="69" t="s">
        <v>27</v>
      </c>
      <c r="E116" s="69" t="s">
        <v>27</v>
      </c>
      <c r="F116" s="81"/>
      <c r="G116" s="81"/>
      <c r="H116" s="81"/>
      <c r="I116" s="81"/>
      <c r="J116" s="81"/>
      <c r="K116" s="81"/>
    </row>
    <row r="117" spans="1:11" s="13" customFormat="1" ht="12.75">
      <c r="A117" s="65" t="s">
        <v>92</v>
      </c>
      <c r="B117" s="66"/>
      <c r="C117" s="66"/>
      <c r="D117" s="66"/>
      <c r="E117" s="66"/>
      <c r="F117" s="82"/>
      <c r="G117" s="82"/>
      <c r="H117" s="83"/>
      <c r="I117" s="83"/>
      <c r="J117" s="83"/>
      <c r="K117" s="83"/>
    </row>
    <row r="118" spans="1:11" s="1" customFormat="1" ht="12.75" customHeight="1">
      <c r="A118" s="55" t="s">
        <v>144</v>
      </c>
      <c r="B118" s="53"/>
      <c r="C118" s="53"/>
      <c r="D118" s="53"/>
      <c r="E118" s="53"/>
      <c r="F118" s="84"/>
      <c r="G118" s="84"/>
      <c r="H118" s="85"/>
      <c r="I118" s="85"/>
      <c r="J118" s="85"/>
      <c r="K118" s="85"/>
    </row>
    <row r="119" spans="1:11" s="1" customFormat="1" ht="12.75" customHeight="1">
      <c r="A119" s="56" t="s">
        <v>95</v>
      </c>
      <c r="B119" s="54"/>
      <c r="C119" s="54"/>
      <c r="D119" s="54"/>
      <c r="E119" s="54"/>
      <c r="F119" s="86"/>
      <c r="G119" s="86"/>
      <c r="H119" s="85"/>
      <c r="I119" s="85"/>
      <c r="J119" s="85"/>
      <c r="K119" s="85"/>
    </row>
    <row r="120" spans="1:11" s="1" customFormat="1" ht="12.75">
      <c r="A120" s="56"/>
      <c r="B120" s="54"/>
      <c r="C120" s="54"/>
      <c r="D120" s="54"/>
      <c r="E120" s="54"/>
      <c r="F120" s="86"/>
      <c r="G120" s="86"/>
      <c r="H120" s="85"/>
      <c r="I120" s="85"/>
      <c r="J120" s="85"/>
      <c r="K120" s="85"/>
    </row>
  </sheetData>
  <sheetProtection/>
  <mergeCells count="15">
    <mergeCell ref="D6:D9"/>
    <mergeCell ref="C6:C9"/>
    <mergeCell ref="E6:E9"/>
    <mergeCell ref="F6:K6"/>
    <mergeCell ref="F7:F9"/>
    <mergeCell ref="G7:K7"/>
    <mergeCell ref="G8:G9"/>
    <mergeCell ref="H8:H9"/>
    <mergeCell ref="I8:I9"/>
    <mergeCell ref="J8:K8"/>
    <mergeCell ref="A2:K2"/>
    <mergeCell ref="A3:K3"/>
    <mergeCell ref="A4:K4"/>
    <mergeCell ref="A6:A9"/>
    <mergeCell ref="B6:B9"/>
  </mergeCells>
  <printOptions/>
  <pageMargins left="0.25" right="0.25" top="0.75" bottom="0.75" header="0.3" footer="0.3"/>
  <pageSetup firstPageNumber="45" useFirstPageNumber="1" fitToHeight="0" fitToWidth="1" horizontalDpi="600" verticalDpi="600" orientation="landscape" paperSize="9" scale="89" r:id="rId1"/>
  <headerFooter>
    <oddHeader>&amp;C&amp;"Times New Roman,обычный"&amp;10&amp;P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G12" sqref="G12"/>
    </sheetView>
  </sheetViews>
  <sheetFormatPr defaultColWidth="9.140625" defaultRowHeight="15"/>
  <cols>
    <col min="1" max="1" width="26.421875" style="13" customWidth="1"/>
    <col min="2" max="2" width="6.28125" style="13" customWidth="1"/>
    <col min="3" max="3" width="7.57421875" style="13" customWidth="1"/>
    <col min="4" max="4" width="11.140625" style="13" customWidth="1"/>
    <col min="5" max="5" width="9.7109375" style="13" customWidth="1"/>
    <col min="6" max="6" width="11.421875" style="13" customWidth="1"/>
    <col min="7" max="7" width="11.00390625" style="13" customWidth="1"/>
    <col min="8" max="8" width="12.00390625" style="13" customWidth="1"/>
    <col min="9" max="10" width="10.8515625" style="13" customWidth="1"/>
    <col min="11" max="11" width="9.00390625" style="13" customWidth="1"/>
    <col min="12" max="12" width="10.28125" style="13" customWidth="1"/>
    <col min="13" max="16384" width="9.140625" style="13" customWidth="1"/>
  </cols>
  <sheetData>
    <row r="1" ht="12.75">
      <c r="L1" s="33" t="s">
        <v>73</v>
      </c>
    </row>
    <row r="2" spans="1:12" ht="12.75">
      <c r="A2" s="104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2.75">
      <c r="A3" s="104" t="s">
        <v>145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2.75">
      <c r="A4" s="104" t="s">
        <v>174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ht="12.75">
      <c r="A5" s="29"/>
    </row>
    <row r="6" spans="1:12" s="34" customFormat="1" ht="29.25" customHeight="1">
      <c r="A6" s="111" t="s">
        <v>23</v>
      </c>
      <c r="B6" s="111" t="s">
        <v>59</v>
      </c>
      <c r="C6" s="111" t="s">
        <v>66</v>
      </c>
      <c r="D6" s="111" t="s">
        <v>65</v>
      </c>
      <c r="E6" s="111"/>
      <c r="F6" s="111"/>
      <c r="G6" s="111"/>
      <c r="H6" s="111"/>
      <c r="I6" s="111"/>
      <c r="J6" s="111"/>
      <c r="K6" s="111"/>
      <c r="L6" s="111"/>
    </row>
    <row r="7" spans="1:12" s="34" customFormat="1" ht="12.75">
      <c r="A7" s="111"/>
      <c r="B7" s="111"/>
      <c r="C7" s="111"/>
      <c r="D7" s="111" t="s">
        <v>64</v>
      </c>
      <c r="E7" s="111"/>
      <c r="F7" s="111"/>
      <c r="G7" s="111" t="s">
        <v>6</v>
      </c>
      <c r="H7" s="111"/>
      <c r="I7" s="111"/>
      <c r="J7" s="111"/>
      <c r="K7" s="111"/>
      <c r="L7" s="111"/>
    </row>
    <row r="8" spans="1:12" s="34" customFormat="1" ht="88.5" customHeight="1">
      <c r="A8" s="111"/>
      <c r="B8" s="111"/>
      <c r="C8" s="111"/>
      <c r="D8" s="111"/>
      <c r="E8" s="111"/>
      <c r="F8" s="111"/>
      <c r="G8" s="111" t="s">
        <v>82</v>
      </c>
      <c r="H8" s="111"/>
      <c r="I8" s="111"/>
      <c r="J8" s="111" t="s">
        <v>83</v>
      </c>
      <c r="K8" s="111"/>
      <c r="L8" s="111"/>
    </row>
    <row r="9" spans="1:12" s="34" customFormat="1" ht="51">
      <c r="A9" s="111"/>
      <c r="B9" s="111"/>
      <c r="C9" s="111"/>
      <c r="D9" s="35" t="s">
        <v>176</v>
      </c>
      <c r="E9" s="35" t="s">
        <v>177</v>
      </c>
      <c r="F9" s="35" t="s">
        <v>178</v>
      </c>
      <c r="G9" s="35" t="s">
        <v>176</v>
      </c>
      <c r="H9" s="35" t="s">
        <v>177</v>
      </c>
      <c r="I9" s="35" t="s">
        <v>178</v>
      </c>
      <c r="J9" s="35" t="s">
        <v>176</v>
      </c>
      <c r="K9" s="35" t="s">
        <v>177</v>
      </c>
      <c r="L9" s="35" t="s">
        <v>178</v>
      </c>
    </row>
    <row r="10" spans="1:12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</row>
    <row r="11" spans="1:12" ht="38.25">
      <c r="A11" s="16" t="s">
        <v>63</v>
      </c>
      <c r="B11" s="58" t="s">
        <v>84</v>
      </c>
      <c r="C11" s="28" t="s">
        <v>27</v>
      </c>
      <c r="D11" s="16">
        <f>G11</f>
        <v>7263100.1</v>
      </c>
      <c r="E11" s="16">
        <f>H11</f>
        <v>0</v>
      </c>
      <c r="F11" s="16">
        <f>I11</f>
        <v>0</v>
      </c>
      <c r="G11" s="113">
        <f>G14+G12</f>
        <v>7263100.1</v>
      </c>
      <c r="H11" s="16">
        <f>H14</f>
        <v>0</v>
      </c>
      <c r="I11" s="16">
        <f>I14</f>
        <v>0</v>
      </c>
      <c r="J11" s="16"/>
      <c r="K11" s="16"/>
      <c r="L11" s="16"/>
    </row>
    <row r="12" spans="1:12" ht="51">
      <c r="A12" s="16" t="s">
        <v>85</v>
      </c>
      <c r="B12" s="58">
        <v>1001</v>
      </c>
      <c r="C12" s="28" t="s">
        <v>27</v>
      </c>
      <c r="D12" s="16">
        <f>G12</f>
        <v>480695.98</v>
      </c>
      <c r="E12" s="16"/>
      <c r="F12" s="16"/>
      <c r="G12" s="16">
        <v>480695.98</v>
      </c>
      <c r="H12" s="16"/>
      <c r="I12" s="16"/>
      <c r="J12" s="16"/>
      <c r="K12" s="16"/>
      <c r="L12" s="16"/>
    </row>
    <row r="13" spans="1:12" ht="12.75">
      <c r="A13" s="16"/>
      <c r="B13" s="58"/>
      <c r="C13" s="57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0.75" customHeight="1">
      <c r="A14" s="16" t="s">
        <v>62</v>
      </c>
      <c r="B14" s="28">
        <v>2001</v>
      </c>
      <c r="C14" s="16"/>
      <c r="D14" s="113">
        <f>G14</f>
        <v>6782404.119999999</v>
      </c>
      <c r="E14" s="16">
        <f>H14</f>
        <v>0</v>
      </c>
      <c r="F14" s="16">
        <f>I14</f>
        <v>0</v>
      </c>
      <c r="G14" s="113">
        <f>'Таблица 2'!F67-G12</f>
        <v>6782404.119999999</v>
      </c>
      <c r="H14" s="16"/>
      <c r="I14" s="16"/>
      <c r="J14" s="16"/>
      <c r="K14" s="16"/>
      <c r="L14" s="16"/>
    </row>
    <row r="15" spans="1:12" ht="12.7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</sheetData>
  <sheetProtection/>
  <mergeCells count="11">
    <mergeCell ref="D7:F8"/>
    <mergeCell ref="G7:L7"/>
    <mergeCell ref="G8:I8"/>
    <mergeCell ref="J8:L8"/>
    <mergeCell ref="A2:L2"/>
    <mergeCell ref="A3:L3"/>
    <mergeCell ref="A4:L4"/>
    <mergeCell ref="A6:A9"/>
    <mergeCell ref="B6:B9"/>
    <mergeCell ref="C6:C9"/>
    <mergeCell ref="D6:L6"/>
  </mergeCells>
  <printOptions/>
  <pageMargins left="0.25" right="0.25" top="0.75" bottom="0.75" header="0.3" footer="0.3"/>
  <pageSetup firstPageNumber="47" useFirstPageNumber="1" horizontalDpi="600" verticalDpi="600" orientation="landscape" paperSize="9" r:id="rId1"/>
  <headerFooter>
    <oddHeader>&amp;C&amp;"Times New Roman,обычный"&amp;10&amp;P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5" sqref="A5:C5"/>
    </sheetView>
  </sheetViews>
  <sheetFormatPr defaultColWidth="19.57421875" defaultRowHeight="15"/>
  <cols>
    <col min="1" max="1" width="73.421875" style="13" customWidth="1"/>
    <col min="2" max="2" width="16.28125" style="13" customWidth="1"/>
    <col min="3" max="3" width="41.00390625" style="13" customWidth="1"/>
    <col min="4" max="16384" width="19.57421875" style="13" customWidth="1"/>
  </cols>
  <sheetData>
    <row r="1" ht="12.75">
      <c r="C1" s="33" t="s">
        <v>74</v>
      </c>
    </row>
    <row r="2" spans="1:3" ht="12.75">
      <c r="A2" s="112" t="s">
        <v>72</v>
      </c>
      <c r="B2" s="112"/>
      <c r="C2" s="112"/>
    </row>
    <row r="3" spans="1:3" ht="12.75">
      <c r="A3" s="112" t="s">
        <v>146</v>
      </c>
      <c r="B3" s="112"/>
      <c r="C3" s="112"/>
    </row>
    <row r="4" spans="1:3" ht="12.75">
      <c r="A4" s="112" t="s">
        <v>175</v>
      </c>
      <c r="B4" s="112"/>
      <c r="C4" s="112"/>
    </row>
    <row r="5" spans="1:3" ht="12.75">
      <c r="A5" s="112" t="s">
        <v>71</v>
      </c>
      <c r="B5" s="112"/>
      <c r="C5" s="112"/>
    </row>
    <row r="6" ht="12.75">
      <c r="A6" s="29"/>
    </row>
    <row r="7" spans="1:3" ht="25.5">
      <c r="A7" s="28" t="s">
        <v>23</v>
      </c>
      <c r="B7" s="28" t="s">
        <v>59</v>
      </c>
      <c r="C7" s="28" t="s">
        <v>70</v>
      </c>
    </row>
    <row r="8" spans="1:3" ht="12.75">
      <c r="A8" s="28">
        <v>1</v>
      </c>
      <c r="B8" s="28">
        <v>2</v>
      </c>
      <c r="C8" s="28">
        <v>3</v>
      </c>
    </row>
    <row r="9" spans="1:3" ht="12.75">
      <c r="A9" s="16" t="s">
        <v>29</v>
      </c>
      <c r="B9" s="58" t="s">
        <v>86</v>
      </c>
      <c r="C9" s="16"/>
    </row>
    <row r="10" spans="1:3" ht="12.75">
      <c r="A10" s="16" t="s">
        <v>28</v>
      </c>
      <c r="B10" s="58" t="s">
        <v>87</v>
      </c>
      <c r="C10" s="16"/>
    </row>
    <row r="11" spans="1:3" ht="12.75">
      <c r="A11" s="16" t="s">
        <v>69</v>
      </c>
      <c r="B11" s="58" t="s">
        <v>88</v>
      </c>
      <c r="C11" s="16"/>
    </row>
    <row r="12" spans="1:3" ht="12.75">
      <c r="A12" s="16" t="s">
        <v>68</v>
      </c>
      <c r="B12" s="58" t="s">
        <v>89</v>
      </c>
      <c r="C12" s="16"/>
    </row>
    <row r="13" ht="12.75">
      <c r="A13" s="29"/>
    </row>
  </sheetData>
  <sheetProtection/>
  <mergeCells count="4"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rstPageNumber="48" useFirstPageNumber="1" horizontalDpi="600" verticalDpi="600" orientation="landscape" paperSize="9" r:id="rId1"/>
  <headerFooter>
    <oddHeader>&amp;C&amp;"Times New Roman,обычный"&amp;10&amp;P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7" sqref="C17"/>
    </sheetView>
  </sheetViews>
  <sheetFormatPr defaultColWidth="9.140625" defaultRowHeight="15"/>
  <cols>
    <col min="1" max="1" width="80.57421875" style="32" customWidth="1"/>
    <col min="2" max="2" width="10.57421875" style="32" customWidth="1"/>
    <col min="3" max="3" width="35.7109375" style="32" customWidth="1"/>
    <col min="4" max="16384" width="9.140625" style="32" customWidth="1"/>
  </cols>
  <sheetData>
    <row r="1" spans="2:3" ht="12.75">
      <c r="B1" s="13"/>
      <c r="C1" s="33" t="s">
        <v>90</v>
      </c>
    </row>
    <row r="2" spans="1:3" ht="12.75">
      <c r="A2" s="104" t="s">
        <v>75</v>
      </c>
      <c r="B2" s="104"/>
      <c r="C2" s="104"/>
    </row>
    <row r="3" spans="1:3" ht="12.75">
      <c r="A3" s="29"/>
      <c r="B3" s="13"/>
      <c r="C3" s="13"/>
    </row>
    <row r="4" spans="1:3" ht="12.75">
      <c r="A4" s="28" t="s">
        <v>23</v>
      </c>
      <c r="B4" s="28" t="s">
        <v>59</v>
      </c>
      <c r="C4" s="28" t="s">
        <v>76</v>
      </c>
    </row>
    <row r="5" spans="1:3" ht="12.75">
      <c r="A5" s="28">
        <v>1</v>
      </c>
      <c r="B5" s="28">
        <v>2</v>
      </c>
      <c r="C5" s="28">
        <v>3</v>
      </c>
    </row>
    <row r="6" spans="1:3" ht="12.75">
      <c r="A6" s="36" t="s">
        <v>77</v>
      </c>
      <c r="B6" s="58" t="s">
        <v>86</v>
      </c>
      <c r="C6" s="16"/>
    </row>
    <row r="7" spans="1:3" ht="25.5">
      <c r="A7" s="36" t="s">
        <v>97</v>
      </c>
      <c r="B7" s="58" t="s">
        <v>87</v>
      </c>
      <c r="C7" s="16"/>
    </row>
    <row r="8" spans="1:3" ht="12.75">
      <c r="A8" s="36" t="s">
        <v>78</v>
      </c>
      <c r="B8" s="58" t="s">
        <v>88</v>
      </c>
      <c r="C8" s="16"/>
    </row>
    <row r="12" spans="1:12" s="38" customFormat="1" ht="43.5" customHeight="1">
      <c r="A12" s="67" t="s">
        <v>147</v>
      </c>
      <c r="B12" s="50"/>
      <c r="C12" s="40" t="s">
        <v>132</v>
      </c>
      <c r="D12" s="47"/>
      <c r="E12" s="47"/>
      <c r="F12" s="47"/>
      <c r="G12" s="47"/>
      <c r="H12" s="47"/>
      <c r="L12" s="39"/>
    </row>
    <row r="13" spans="1:12" s="38" customFormat="1" ht="12.75" customHeight="1">
      <c r="A13" s="41"/>
      <c r="B13" s="51" t="s">
        <v>79</v>
      </c>
      <c r="C13" s="43" t="s">
        <v>80</v>
      </c>
      <c r="D13" s="41"/>
      <c r="E13" s="41"/>
      <c r="L13" s="42"/>
    </row>
    <row r="14" spans="1:12" s="38" customFormat="1" ht="27.75" customHeight="1">
      <c r="A14" s="68" t="s">
        <v>96</v>
      </c>
      <c r="B14" s="52"/>
      <c r="C14" s="45" t="s">
        <v>160</v>
      </c>
      <c r="D14" s="49"/>
      <c r="E14" s="49"/>
      <c r="F14" s="49"/>
      <c r="G14" s="49"/>
      <c r="H14" s="49"/>
      <c r="I14" s="49"/>
      <c r="L14" s="44"/>
    </row>
    <row r="15" spans="1:12" s="38" customFormat="1" ht="12" customHeight="1">
      <c r="A15" s="46"/>
      <c r="B15" s="51" t="s">
        <v>79</v>
      </c>
      <c r="C15" s="43" t="s">
        <v>80</v>
      </c>
      <c r="D15" s="46"/>
      <c r="E15" s="46"/>
      <c r="L15" s="44"/>
    </row>
    <row r="16" spans="1:12" s="38" customFormat="1" ht="12.75" customHeight="1">
      <c r="A16" s="49" t="s">
        <v>81</v>
      </c>
      <c r="B16" s="52"/>
      <c r="C16" s="45" t="s">
        <v>161</v>
      </c>
      <c r="D16" s="49"/>
      <c r="E16" s="49"/>
      <c r="F16" s="49"/>
      <c r="G16" s="49"/>
      <c r="H16" s="49"/>
      <c r="I16" s="49"/>
      <c r="L16" s="44"/>
    </row>
    <row r="17" spans="1:5" s="38" customFormat="1" ht="12.75">
      <c r="A17" s="41"/>
      <c r="B17" s="51" t="s">
        <v>79</v>
      </c>
      <c r="C17" s="43" t="s">
        <v>80</v>
      </c>
      <c r="D17" s="43"/>
      <c r="E17" s="43"/>
    </row>
    <row r="18" spans="1:5" s="48" customFormat="1" ht="12.75" customHeight="1">
      <c r="A18" s="47" t="s">
        <v>128</v>
      </c>
      <c r="D18" s="47"/>
      <c r="E18" s="47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rstPageNumber="49" useFirstPageNumber="1" horizontalDpi="600" verticalDpi="600" orientation="landscape" paperSize="9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Бухгалтер</cp:lastModifiedBy>
  <cp:lastPrinted>2019-01-23T12:36:34Z</cp:lastPrinted>
  <dcterms:created xsi:type="dcterms:W3CDTF">2016-01-27T06:48:06Z</dcterms:created>
  <dcterms:modified xsi:type="dcterms:W3CDTF">2019-01-23T12:36:42Z</dcterms:modified>
  <cp:category/>
  <cp:version/>
  <cp:contentType/>
  <cp:contentStatus/>
</cp:coreProperties>
</file>